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KOLEJ\PRZETARG 2026\!!!!!!!!!! DO PUBLIKACJI PRZETARG !!!!!!!!!!\03. Projekt umowy dla zadania II - REGIO ELE\"/>
    </mc:Choice>
  </mc:AlternateContent>
  <xr:revisionPtr revIDLastSave="0" documentId="13_ncr:1_{C6C592D2-2D35-444E-920A-1E9DB16D1419}" xr6:coauthVersionLast="36" xr6:coauthVersionMax="36" xr10:uidLastSave="{00000000-0000-0000-0000-000000000000}"/>
  <bookViews>
    <workbookView xWindow="-120" yWindow="-120" windowWidth="29040" windowHeight="15720" tabRatio="679" xr2:uid="{00000000-000D-0000-FFFF-FFFF00000000}"/>
  </bookViews>
  <sheets>
    <sheet name="Zał. 17a" sheetId="16" r:id="rId1"/>
  </sheets>
  <definedNames>
    <definedName name="_xlnm._FilterDatabase" localSheetId="0" hidden="1">'Zał. 17a'!$A$6:$W$40</definedName>
    <definedName name="_xlnm.Print_Titles" localSheetId="0">'Zał. 17a'!$A:$C</definedName>
  </definedNames>
  <calcPr calcId="191029"/>
</workbook>
</file>

<file path=xl/calcChain.xml><?xml version="1.0" encoding="utf-8"?>
<calcChain xmlns="http://schemas.openxmlformats.org/spreadsheetml/2006/main">
  <c r="AD15" i="16" l="1"/>
  <c r="AD16" i="16"/>
  <c r="AD17" i="16"/>
  <c r="AD18" i="16"/>
  <c r="AD19" i="16"/>
  <c r="AD14" i="16"/>
  <c r="AD8" i="16" l="1"/>
  <c r="AD9" i="16"/>
  <c r="AD10" i="16"/>
  <c r="AD11" i="16"/>
  <c r="AD12" i="16"/>
  <c r="AD13" i="16"/>
  <c r="AD20" i="16"/>
  <c r="AD21" i="16"/>
  <c r="AD22" i="16"/>
  <c r="AD23" i="16"/>
  <c r="AD24" i="16"/>
  <c r="AD25" i="16"/>
  <c r="AD26" i="16"/>
  <c r="AD27" i="16"/>
  <c r="AD28" i="16"/>
  <c r="AD29" i="16"/>
  <c r="AD30" i="16"/>
  <c r="AD31" i="16"/>
  <c r="AD32" i="16"/>
  <c r="AD33" i="16"/>
  <c r="AD34" i="16"/>
  <c r="AD35" i="16"/>
  <c r="AD36" i="16"/>
  <c r="AD37" i="16"/>
  <c r="AD38" i="16"/>
  <c r="AD39" i="16"/>
  <c r="AD7" i="16"/>
  <c r="AD41" i="16" l="1"/>
  <c r="AD40" i="16"/>
  <c r="W40" i="16" l="1"/>
  <c r="W41" i="1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magruchala</author>
  </authors>
  <commentList>
    <comment ref="T4" authorId="0" shapeId="0" xr:uid="{1BAC729E-C70B-4869-AA44-8CEF132A9B7C}">
      <text>
        <r>
          <rPr>
            <sz val="9"/>
            <color indexed="81"/>
            <rFont val="Tahoma"/>
            <family val="2"/>
            <charset val="238"/>
          </rPr>
          <t>Wartość brutto środka trwałego pomniejszona o wartość umorzenia</t>
        </r>
      </text>
    </comment>
  </commentList>
</comments>
</file>

<file path=xl/sharedStrings.xml><?xml version="1.0" encoding="utf-8"?>
<sst xmlns="http://schemas.openxmlformats.org/spreadsheetml/2006/main" count="784" uniqueCount="328">
  <si>
    <t>Lp.</t>
  </si>
  <si>
    <t>Rok produkcji</t>
  </si>
  <si>
    <t>Data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</si>
  <si>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</si>
  <si>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</si>
  <si>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</si>
  <si>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</si>
  <si>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</si>
  <si>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</si>
  <si>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</si>
  <si>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</si>
  <si>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</si>
  <si>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</si>
  <si>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</si>
  <si>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</si>
  <si>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Rodzaj
napędu pojazdu</t>
  </si>
  <si>
    <t>5a</t>
  </si>
  <si>
    <t>5b</t>
  </si>
  <si>
    <t>4a</t>
  </si>
  <si>
    <t>4b</t>
  </si>
  <si>
    <t>5c</t>
  </si>
  <si>
    <t>Typ fabryczny</t>
  </si>
  <si>
    <t>-</t>
  </si>
  <si>
    <t>5d</t>
  </si>
  <si>
    <t>Nr fabryczny producenta</t>
  </si>
  <si>
    <t>Poziom</t>
  </si>
  <si>
    <t>19a</t>
  </si>
  <si>
    <t>19b</t>
  </si>
  <si>
    <t>20a</t>
  </si>
  <si>
    <t>Data przekaz.do eksploatacji</t>
  </si>
  <si>
    <t>typ i numer
operacyjny</t>
  </si>
  <si>
    <t>Identyfikator lit. dysponenta VKM</t>
  </si>
  <si>
    <t>Rodzaj
(oznaczenie)</t>
  </si>
  <si>
    <t>5e</t>
  </si>
  <si>
    <t>Nr europejski EVN człon D</t>
  </si>
  <si>
    <t>Nr europejski EVN człon E</t>
  </si>
  <si>
    <t>elektryczny</t>
  </si>
  <si>
    <t>Średnia</t>
  </si>
  <si>
    <t>Razem</t>
  </si>
  <si>
    <t>31WEbb</t>
  </si>
  <si>
    <t>5B+6B+5B</t>
  </si>
  <si>
    <t>Świadectwo dopuszczenia typu poj.kol. / zezwolenie na wpr. poj. do obrotu</t>
  </si>
  <si>
    <t>Data wystaw. świadectwa / zezwolenia</t>
  </si>
  <si>
    <t>Stawka amortyzacja bilansowa</t>
  </si>
  <si>
    <t>Wartość k.brutto</t>
  </si>
  <si>
    <t>Wartość k.netto</t>
  </si>
  <si>
    <r>
      <t xml:space="preserve">W.brutto
</t>
    </r>
    <r>
      <rPr>
        <b/>
        <sz val="9"/>
        <color indexed="8"/>
        <rFont val="Arial"/>
        <family val="2"/>
        <charset val="238"/>
      </rPr>
      <t>(księgowa)</t>
    </r>
  </si>
  <si>
    <t>7a</t>
  </si>
  <si>
    <t>7b</t>
  </si>
  <si>
    <t>UMWP/700/70/24</t>
  </si>
  <si>
    <t>UMWP/700/71/24</t>
  </si>
  <si>
    <t>UMWP/700/72/24</t>
  </si>
  <si>
    <t>UMWP/700/77/24</t>
  </si>
  <si>
    <t>Nr inwentarzowy DIF UMWP</t>
  </si>
  <si>
    <t>Data przyjęcia do ewidencji</t>
  </si>
  <si>
    <t>Rok produkcji (moderni-zacji)</t>
  </si>
  <si>
    <r>
      <t xml:space="preserve">Przebieg w km od budowy
</t>
    </r>
    <r>
      <rPr>
        <b/>
        <sz val="9"/>
        <rFont val="Arial"/>
        <family val="2"/>
        <charset val="238"/>
      </rPr>
      <t>do 30.06.2025</t>
    </r>
  </si>
  <si>
    <t>Ostatnia naprawa P4</t>
  </si>
  <si>
    <t>Termin ważności świadectwa sprawności techn.</t>
  </si>
  <si>
    <t>Następny przegląd PU (P4, P5) w okresie 
od 13.12.2026 do 14.12.2030</t>
  </si>
  <si>
    <r>
      <t xml:space="preserve">Data
</t>
    </r>
    <r>
      <rPr>
        <b/>
        <sz val="9"/>
        <rFont val="Arial"/>
        <family val="2"/>
        <charset val="238"/>
      </rPr>
      <t>do 30.06.2025</t>
    </r>
  </si>
  <si>
    <t>Średni dobowy przebieg w km do 30.06.2025</t>
  </si>
  <si>
    <r>
      <t xml:space="preserve">W.aktualna 
</t>
    </r>
    <r>
      <rPr>
        <b/>
        <sz val="9"/>
        <color rgb="FF000000"/>
        <rFont val="Arial"/>
        <family val="2"/>
        <charset val="238"/>
      </rPr>
      <t>na 30.05.2025</t>
    </r>
  </si>
  <si>
    <t>31WEbb-017</t>
  </si>
  <si>
    <t>31WEbb-018</t>
  </si>
  <si>
    <t>31WEbb-019</t>
  </si>
  <si>
    <t>31WEbb-028</t>
  </si>
  <si>
    <t>31WEbb-029</t>
  </si>
  <si>
    <t>31WEbb-030</t>
  </si>
  <si>
    <t>31WEbb-031</t>
  </si>
  <si>
    <t>PREG</t>
  </si>
  <si>
    <t>EN90-001</t>
  </si>
  <si>
    <t>EN90-002</t>
  </si>
  <si>
    <t>EN90-003</t>
  </si>
  <si>
    <t>EN90-004</t>
  </si>
  <si>
    <t>EN90-005</t>
  </si>
  <si>
    <t>EN90-006</t>
  </si>
  <si>
    <t>EN90-007</t>
  </si>
  <si>
    <t>EN90-008</t>
  </si>
  <si>
    <t>EN90-009</t>
  </si>
  <si>
    <t>EN90-010</t>
  </si>
  <si>
    <t>45WE</t>
  </si>
  <si>
    <t>EN57-1112</t>
  </si>
  <si>
    <t>EN57-1128</t>
  </si>
  <si>
    <t>EN57-1184</t>
  </si>
  <si>
    <t>EN57AL-1324</t>
  </si>
  <si>
    <t>EN57AL-1464</t>
  </si>
  <si>
    <t>EN57AL-1531</t>
  </si>
  <si>
    <t>EN57AL-1550</t>
  </si>
  <si>
    <t>EN57AL-1786</t>
  </si>
  <si>
    <t>EN57AP-1435</t>
  </si>
  <si>
    <t>EN57AP-1507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</si>
  <si>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</si>
  <si>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</si>
  <si>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</si>
  <si>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</si>
  <si>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</si>
  <si>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</si>
  <si>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</si>
  <si>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</si>
  <si>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</si>
  <si>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</si>
  <si>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</si>
  <si>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</si>
  <si>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</si>
  <si>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</si>
  <si>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</si>
  <si>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017</t>
  </si>
  <si>
    <t>018</t>
  </si>
  <si>
    <t>019</t>
  </si>
  <si>
    <t>028</t>
  </si>
  <si>
    <t>030</t>
  </si>
  <si>
    <t>031</t>
  </si>
  <si>
    <t>029</t>
  </si>
  <si>
    <t>032</t>
  </si>
  <si>
    <t>033</t>
  </si>
  <si>
    <t>034</t>
  </si>
  <si>
    <t>035</t>
  </si>
  <si>
    <t>036</t>
  </si>
  <si>
    <t>037</t>
  </si>
  <si>
    <t>038</t>
  </si>
  <si>
    <t>039</t>
  </si>
  <si>
    <t>857/202</t>
  </si>
  <si>
    <t>998/342</t>
  </si>
  <si>
    <t>969/313</t>
  </si>
  <si>
    <t>94 51 2 141 925-9</t>
  </si>
  <si>
    <t>94 51 2 141 927-5</t>
  </si>
  <si>
    <t>94 51 2 141 928-3</t>
  </si>
  <si>
    <t>94 51 2 141 926-7</t>
  </si>
  <si>
    <t>94 51 2 141 929-1</t>
  </si>
  <si>
    <t>94 51 2 141 930-9</t>
  </si>
  <si>
    <t>94 51 2 141 931-7</t>
  </si>
  <si>
    <t>94 51 2 141 932-5</t>
  </si>
  <si>
    <t>94 51 2 141 933-3</t>
  </si>
  <si>
    <t>94 51 2 141 934-1</t>
  </si>
  <si>
    <t>94 51 2 141 935-8</t>
  </si>
  <si>
    <t>94 51 2 141 936-6</t>
  </si>
  <si>
    <t>94 51 2 141 969-7</t>
  </si>
  <si>
    <t>94 51 2 141 970-5</t>
  </si>
  <si>
    <t>94 51 2 141 971-3</t>
  </si>
  <si>
    <t>94 51 2 141 972-1</t>
  </si>
  <si>
    <t>94 51 2 141 973-9</t>
  </si>
  <si>
    <t>94 51 2 141 974-7</t>
  </si>
  <si>
    <t>94 51 2 141 975-4</t>
  </si>
  <si>
    <t>94 51 2 141 976-2</t>
  </si>
  <si>
    <t>94 51 2 141 977-0</t>
  </si>
  <si>
    <t>94 51 2 141 978-8</t>
  </si>
  <si>
    <t>94 51 2 141 979-6</t>
  </si>
  <si>
    <t>94 51 2 141 980-4</t>
  </si>
  <si>
    <t>94 51 2 141 981-2</t>
  </si>
  <si>
    <t>94 51 2 141 982-0</t>
  </si>
  <si>
    <t>91 51 2 141 983-8</t>
  </si>
  <si>
    <t>94 51 2 141 984-6</t>
  </si>
  <si>
    <t>94 51 2 141 166-0</t>
  </si>
  <si>
    <t>94 51 2 141 162-9</t>
  </si>
  <si>
    <t>94 51 2 141 163-7</t>
  </si>
  <si>
    <t>94 51 2 141 164-5</t>
  </si>
  <si>
    <t>94 51 2 141 165-2</t>
  </si>
  <si>
    <t>94 51 2 141 167-8</t>
  </si>
  <si>
    <t>94 51 2 141 168-6</t>
  </si>
  <si>
    <t>94 51 2 141 169-4</t>
  </si>
  <si>
    <t>94 51 2 141 170-2</t>
  </si>
  <si>
    <t>94 51 2 141 171-0</t>
  </si>
  <si>
    <t>94 51 2 141 172-8</t>
  </si>
  <si>
    <t>94 51 2 141 173-6</t>
  </si>
  <si>
    <t>94 51 2 141 174-4</t>
  </si>
  <si>
    <t>94 51 2 141 175-1</t>
  </si>
  <si>
    <t>94 51 2 141 176-9</t>
  </si>
  <si>
    <t>94 51 2 141 181-9</t>
  </si>
  <si>
    <t>94 51 2 141 177-7</t>
  </si>
  <si>
    <t>94 51 2 141 178-5</t>
  </si>
  <si>
    <t>94 51 2 141 179-3</t>
  </si>
  <si>
    <t>94 51 2 141 180-1</t>
  </si>
  <si>
    <t>94 51 2 141 186-8</t>
  </si>
  <si>
    <t>94 51 2 141 182-7</t>
  </si>
  <si>
    <t>94 51 2 141 183-5</t>
  </si>
  <si>
    <t>94 51 2 141 184-3</t>
  </si>
  <si>
    <t>94 51 2 141 185-0</t>
  </si>
  <si>
    <t>94 51 2 141 191-8</t>
  </si>
  <si>
    <t>94 51 2 141 187-6</t>
  </si>
  <si>
    <t>94 51 2 141 188-4</t>
  </si>
  <si>
    <t>94 51 2 141 189-2</t>
  </si>
  <si>
    <t>94 51 2 141 190-0</t>
  </si>
  <si>
    <t>94 51 2 141 196-7</t>
  </si>
  <si>
    <t>94 51 2 141 192-6</t>
  </si>
  <si>
    <t>94 51 2 141 193-4</t>
  </si>
  <si>
    <t>94 51 2 141 194-2</t>
  </si>
  <si>
    <t>94 51 2 141 195-9</t>
  </si>
  <si>
    <t>94 51 2 141 201-5</t>
  </si>
  <si>
    <t>94 51 2 141 197-5</t>
  </si>
  <si>
    <t>94 51 2 141 198-3</t>
  </si>
  <si>
    <t>94 51 2 141 199-1</t>
  </si>
  <si>
    <t>94 51 2 141 200-7</t>
  </si>
  <si>
    <t>94 51 2 141 206-4</t>
  </si>
  <si>
    <t>94 51 2 141 202-3</t>
  </si>
  <si>
    <t>94 51 2 141 203-1</t>
  </si>
  <si>
    <t>94 51 2 141 204-9</t>
  </si>
  <si>
    <t>94 51 2 141 205-6</t>
  </si>
  <si>
    <t>94 51 2 141 582-8</t>
  </si>
  <si>
    <t>94 51 2 141 578-6</t>
  </si>
  <si>
    <t>94 51 2 141 579-4</t>
  </si>
  <si>
    <t>94 51 2 141 580-2</t>
  </si>
  <si>
    <t>94 51 2 141 581-0</t>
  </si>
  <si>
    <t>94 51 2 122 973-2</t>
  </si>
  <si>
    <t>94 51 2 122 974-0</t>
  </si>
  <si>
    <t>94 51 2 122 975-7</t>
  </si>
  <si>
    <t>94 51 2 122 976-5</t>
  </si>
  <si>
    <t>94 51 2 122 977-3</t>
  </si>
  <si>
    <t>94 51 2 122 978-1</t>
  </si>
  <si>
    <t>94 51 2 122 979-9</t>
  </si>
  <si>
    <t>94 51 2 122 980-7</t>
  </si>
  <si>
    <t>94 51 2 122 981-5</t>
  </si>
  <si>
    <t>94 51 2 122 040-0</t>
  </si>
  <si>
    <t>94 51 2 122 041-8</t>
  </si>
  <si>
    <t>94 51 2 122 042-6</t>
  </si>
  <si>
    <t>Nr europejski EVN człon B (s)</t>
  </si>
  <si>
    <t>Nr europejski EVN człon C (Rb)</t>
  </si>
  <si>
    <t>Nr europejski EVN człon A (Ra)</t>
  </si>
  <si>
    <t>94 51 2 122 261-2</t>
  </si>
  <si>
    <t>94 51 2 122 259-6</t>
  </si>
  <si>
    <t>94 51 2 122 260-4</t>
  </si>
  <si>
    <t>94 51 2 122 987-2</t>
  </si>
  <si>
    <t>94 51 2 122 985-6</t>
  </si>
  <si>
    <t>94 51 2 122 986-4</t>
  </si>
  <si>
    <t>91 51 2 122 385-9</t>
  </si>
  <si>
    <t>91 51 2 122 387-5</t>
  </si>
  <si>
    <t>91 51 2 122 386-7</t>
  </si>
  <si>
    <t>94 51 2 122 996-3</t>
  </si>
  <si>
    <t>94 51 2 122 994-8</t>
  </si>
  <si>
    <t>94 51 2 122 995-5</t>
  </si>
  <si>
    <t>94 51 2 122 984-9</t>
  </si>
  <si>
    <t>94 51 2 122 982-3</t>
  </si>
  <si>
    <t>94 51 2 122 983-1</t>
  </si>
  <si>
    <t>94 51 2 122 312-3</t>
  </si>
  <si>
    <t>94 51 2 122 310-7</t>
  </si>
  <si>
    <t>94 51 2 122 311-5</t>
  </si>
  <si>
    <t>UMWP/700/52/18</t>
  </si>
  <si>
    <t>UMWP/700/53/18</t>
  </si>
  <si>
    <t>UMWP/700/54/18</t>
  </si>
  <si>
    <t>UMWP/700/55/18</t>
  </si>
  <si>
    <t>UMWP/700/56/19</t>
  </si>
  <si>
    <t>UMWP/700/57/19</t>
  </si>
  <si>
    <t>UMWP/700/58/19</t>
  </si>
  <si>
    <t>UMWP/700/59/19</t>
  </si>
  <si>
    <t>UMWP/700/60/19</t>
  </si>
  <si>
    <t>UMWP/700/61/20</t>
  </si>
  <si>
    <t>UMWP/700/17/10</t>
  </si>
  <si>
    <t>UMWP/700/18/10</t>
  </si>
  <si>
    <t>UMWP/700/20/10</t>
  </si>
  <si>
    <t>UMWP/700/27/11</t>
  </si>
  <si>
    <t>UMWP/700/28/11</t>
  </si>
  <si>
    <t>UMWP/700/29/11</t>
  </si>
  <si>
    <t>UMWP/700/14/10</t>
  </si>
  <si>
    <t>UMWP/700/22/10</t>
  </si>
  <si>
    <t>UMWP/700/15/10</t>
  </si>
  <si>
    <t>UMWP/700/30/12</t>
  </si>
  <si>
    <t>P4/2</t>
  </si>
  <si>
    <t>P4/1</t>
  </si>
  <si>
    <t>P4/5</t>
  </si>
  <si>
    <t>P4/4</t>
  </si>
  <si>
    <t>P5</t>
  </si>
  <si>
    <t>31WEbb-032</t>
  </si>
  <si>
    <t>31WEbb-033</t>
  </si>
  <si>
    <t>31WEbb-034</t>
  </si>
  <si>
    <t>31WEbb-035</t>
  </si>
  <si>
    <t>31WEbb-036</t>
  </si>
  <si>
    <t>31WEbb-037</t>
  </si>
  <si>
    <t>28.</t>
  </si>
  <si>
    <t>29.</t>
  </si>
  <si>
    <t>30.</t>
  </si>
  <si>
    <t>31.</t>
  </si>
  <si>
    <t>32.</t>
  </si>
  <si>
    <t>33.</t>
  </si>
  <si>
    <t>Data przekaz.do eksploatacji / planowanego odbioru pojazdu</t>
  </si>
  <si>
    <t>T/99/0109</t>
  </si>
  <si>
    <t>27.12.1999</t>
  </si>
  <si>
    <t>PL 51 2016 0069</t>
  </si>
  <si>
    <t>PL 81 2023 2493</t>
  </si>
  <si>
    <t>T/2013/0230</t>
  </si>
  <si>
    <t>T/2014/0254</t>
  </si>
  <si>
    <t>P4</t>
  </si>
  <si>
    <t>W trakcie P4/2</t>
  </si>
  <si>
    <t>Wyposażenie dodatkowe</t>
  </si>
  <si>
    <t>Defibrylator AED</t>
  </si>
  <si>
    <t>21a</t>
  </si>
  <si>
    <t>21b</t>
  </si>
  <si>
    <t>HeartStart FRx 86304</t>
  </si>
  <si>
    <t>Rok produkcji defibrylatora AED</t>
  </si>
  <si>
    <t>TAK</t>
  </si>
  <si>
    <t>NIE</t>
  </si>
  <si>
    <t>21c</t>
  </si>
  <si>
    <t>2025</t>
  </si>
  <si>
    <t>Załącznik nr 17a do SWZ</t>
  </si>
  <si>
    <r>
      <t xml:space="preserve">Przebieg w km od budowy
</t>
    </r>
    <r>
      <rPr>
        <b/>
        <sz val="9"/>
        <rFont val="Arial"/>
        <family val="2"/>
        <charset val="238"/>
      </rPr>
      <t>do dnia ……………..</t>
    </r>
  </si>
  <si>
    <r>
      <t xml:space="preserve">Data
</t>
    </r>
    <r>
      <rPr>
        <b/>
        <sz val="9"/>
        <rFont val="Arial"/>
        <family val="2"/>
        <charset val="238"/>
      </rPr>
      <t>do dnia ………</t>
    </r>
  </si>
  <si>
    <t>Średni dobowy przebieg w km do dnia ……….</t>
  </si>
  <si>
    <r>
      <t xml:space="preserve">Przebieg w km od ostatniej naprawy
</t>
    </r>
    <r>
      <rPr>
        <b/>
        <sz val="8"/>
        <rFont val="Arial"/>
        <family val="2"/>
        <charset val="238"/>
      </rPr>
      <t>do 30.06.2025</t>
    </r>
  </si>
  <si>
    <r>
      <t xml:space="preserve">Przebieg w km od ostatniej naprawy
</t>
    </r>
    <r>
      <rPr>
        <b/>
        <sz val="8"/>
        <rFont val="Arial"/>
        <family val="2"/>
        <charset val="238"/>
      </rPr>
      <t>do dnia ……..</t>
    </r>
  </si>
  <si>
    <t>A. Dane eksploatacyjne taboru Organizatora do obsługi wojewódzkich kolejowych przewozów pasażerskich – Zadanie II „Trakcja Elektryczna – Linie Regionalne” wg stanu na dzień 30.06.2025 r.</t>
  </si>
  <si>
    <t>B. Dane eksploatacyjne taboru Operatora do obsługi wojewódzkich kolejowych przewozów pasażerskich – Zadanie II „Trakcja Elektryczna – Linie Regionalne” wg stanu na dzień ……………... r. (DO UZUPEŁNIENIA)</t>
  </si>
  <si>
    <t>94 51 2 141 985-3</t>
  </si>
  <si>
    <t>94 51 2 141 986-1</t>
  </si>
  <si>
    <t>94 51 2 141 987-9</t>
  </si>
  <si>
    <t>94 51 2 141 988-7</t>
  </si>
  <si>
    <t>94 51 2 141 989-5</t>
  </si>
  <si>
    <t>94 51 2 141 990-3</t>
  </si>
  <si>
    <t>94 51 2 141 991-1</t>
  </si>
  <si>
    <t>94 51 2 141 992-9</t>
  </si>
  <si>
    <t>94 51 2 141 993-7</t>
  </si>
  <si>
    <t>94 51 2 141 994-5</t>
  </si>
  <si>
    <t>94 51 2141 995-2</t>
  </si>
  <si>
    <t>94 51 2 141 996-0</t>
  </si>
  <si>
    <t>94 51 2 141 997-8</t>
  </si>
  <si>
    <t>94 51 2 141 998-6</t>
  </si>
  <si>
    <t>94 51 2 141 999-4</t>
  </si>
  <si>
    <t>94 51 2 142 001-8</t>
  </si>
  <si>
    <t>94 51 2 142 002-6</t>
  </si>
  <si>
    <t>94 51 2 142 003-4</t>
  </si>
  <si>
    <t>94 51 2 142 006-7</t>
  </si>
  <si>
    <t>94 51 2 142 007-5</t>
  </si>
  <si>
    <t>94 51 2 142 008-3</t>
  </si>
  <si>
    <t>94 51 2 142 009-1</t>
  </si>
  <si>
    <t>94 51 2 142 004-2</t>
  </si>
  <si>
    <t>94 51 2 142 005-9</t>
  </si>
  <si>
    <t xml:space="preserve">Rampa dla osób o ogr. zdolności poruszania się </t>
  </si>
  <si>
    <t>UMWP/700/78/25</t>
  </si>
  <si>
    <t>UMWP/700/79/25</t>
  </si>
  <si>
    <t>UMWP/700/80/25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</si>
</sst>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0.00_-"/>
  </numFmts>
  <fonts count="22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zcionka tekstu podstawowego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name val="Czcionka tekstu podstawowego"/>
      <charset val="238"/>
    </font>
    <font>
      <b/>
      <sz val="9"/>
      <color indexed="8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Czcionka tekstu podstawowego"/>
      <charset val="238"/>
    </font>
    <font>
      <b/>
      <sz val="12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9" fillId="0" borderId="0"/>
  </cellStyleXfs>
  <cellXfs count="257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7" fillId="0" borderId="0" xfId="0" applyFont="1"/>
    <xf numFmtId="0" fontId="4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7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0" xfId="0" quotePrefix="1" applyFont="1" applyBorder="1" applyAlignment="1">
      <alignment horizontal="center" vertical="center"/>
    </xf>
    <xf numFmtId="0" fontId="13" fillId="0" borderId="40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7" fillId="0" borderId="27" xfId="0" applyFont="1" applyBorder="1"/>
    <xf numFmtId="0" fontId="7" fillId="0" borderId="14" xfId="0" quotePrefix="1" applyFont="1" applyBorder="1" applyAlignment="1">
      <alignment horizontal="center" vertical="center"/>
    </xf>
    <xf numFmtId="0" fontId="7" fillId="0" borderId="20" xfId="0" quotePrefix="1" applyFont="1" applyBorder="1" applyAlignment="1">
      <alignment horizontal="center" vertical="center"/>
    </xf>
    <xf numFmtId="0" fontId="7" fillId="0" borderId="13" xfId="0" quotePrefix="1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/>
    </xf>
    <xf numFmtId="14" fontId="7" fillId="0" borderId="4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0" fontId="7" fillId="0" borderId="0" xfId="0" applyFont="1" applyBorder="1"/>
    <xf numFmtId="1" fontId="7" fillId="0" borderId="0" xfId="0" applyNumberFormat="1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14" fontId="16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4" fontId="13" fillId="0" borderId="38" xfId="0" applyNumberFormat="1" applyFont="1" applyBorder="1" applyAlignment="1">
      <alignment vertical="center"/>
    </xf>
    <xf numFmtId="0" fontId="11" fillId="0" borderId="38" xfId="0" applyFont="1" applyBorder="1" applyAlignment="1">
      <alignment vertical="center"/>
    </xf>
    <xf numFmtId="0" fontId="11" fillId="0" borderId="51" xfId="0" applyFont="1" applyBorder="1" applyAlignment="1">
      <alignment vertical="center"/>
    </xf>
    <xf numFmtId="1" fontId="11" fillId="0" borderId="42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3" fontId="11" fillId="0" borderId="37" xfId="0" applyNumberFormat="1" applyFont="1" applyBorder="1" applyAlignment="1">
      <alignment horizontal="right" vertical="center"/>
    </xf>
    <xf numFmtId="0" fontId="3" fillId="3" borderId="53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13" fillId="0" borderId="22" xfId="0" applyFont="1" applyBorder="1" applyAlignment="1">
      <alignment vertical="center"/>
    </xf>
    <xf numFmtId="0" fontId="13" fillId="0" borderId="21" xfId="0" applyFont="1" applyBorder="1" applyAlignment="1">
      <alignment vertical="center"/>
    </xf>
    <xf numFmtId="0" fontId="13" fillId="0" borderId="39" xfId="0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9" xfId="0" quotePrefix="1" applyFont="1" applyBorder="1" applyAlignment="1">
      <alignment horizontal="center" vertical="center"/>
    </xf>
    <xf numFmtId="0" fontId="4" fillId="0" borderId="18" xfId="0" quotePrefix="1" applyFont="1" applyBorder="1" applyAlignment="1">
      <alignment horizontal="center" vertical="center"/>
    </xf>
    <xf numFmtId="14" fontId="4" fillId="0" borderId="17" xfId="0" applyNumberFormat="1" applyFont="1" applyBorder="1" applyAlignment="1">
      <alignment horizontal="center" vertical="center"/>
    </xf>
    <xf numFmtId="1" fontId="7" fillId="0" borderId="36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7" fillId="0" borderId="4" xfId="0" quotePrefix="1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5" xfId="0" quotePrefix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1" fontId="7" fillId="0" borderId="54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4" fontId="7" fillId="0" borderId="6" xfId="0" applyNumberFormat="1" applyFont="1" applyBorder="1" applyAlignment="1">
      <alignment horizontal="center" vertical="center"/>
    </xf>
    <xf numFmtId="14" fontId="7" fillId="0" borderId="1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9" fontId="7" fillId="0" borderId="4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4" fillId="0" borderId="14" xfId="0" quotePrefix="1" applyNumberFormat="1" applyFont="1" applyBorder="1" applyAlignment="1">
      <alignment horizontal="center" vertical="center"/>
    </xf>
    <xf numFmtId="14" fontId="4" fillId="0" borderId="13" xfId="0" quotePrefix="1" applyNumberFormat="1" applyFont="1" applyBorder="1" applyAlignment="1">
      <alignment horizontal="center" vertical="center"/>
    </xf>
    <xf numFmtId="14" fontId="4" fillId="0" borderId="15" xfId="0" quotePrefix="1" applyNumberFormat="1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14" fontId="7" fillId="0" borderId="9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7" fillId="0" borderId="20" xfId="0" applyNumberFormat="1" applyFont="1" applyBorder="1" applyAlignment="1">
      <alignment horizontal="center" vertical="center"/>
    </xf>
    <xf numFmtId="0" fontId="13" fillId="0" borderId="25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3" fontId="4" fillId="2" borderId="52" xfId="2" applyNumberFormat="1" applyFont="1" applyFill="1" applyBorder="1" applyAlignment="1" applyProtection="1">
      <alignment horizontal="center" vertical="center"/>
      <protection locked="0"/>
    </xf>
    <xf numFmtId="3" fontId="4" fillId="0" borderId="36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53" xfId="0" applyNumberFormat="1" applyFont="1" applyBorder="1" applyAlignment="1">
      <alignment horizontal="center" vertical="center"/>
    </xf>
    <xf numFmtId="3" fontId="4" fillId="0" borderId="54" xfId="0" applyNumberFormat="1" applyFont="1" applyBorder="1" applyAlignment="1">
      <alignment horizontal="center" vertical="center"/>
    </xf>
    <xf numFmtId="3" fontId="4" fillId="2" borderId="31" xfId="2" applyNumberFormat="1" applyFont="1" applyFill="1" applyBorder="1" applyAlignment="1" applyProtection="1">
      <alignment horizontal="center" vertical="center"/>
      <protection locked="0"/>
    </xf>
    <xf numFmtId="3" fontId="4" fillId="2" borderId="47" xfId="2" applyNumberFormat="1" applyFont="1" applyFill="1" applyBorder="1" applyAlignment="1" applyProtection="1">
      <alignment horizontal="center" vertical="center"/>
      <protection locked="0"/>
    </xf>
    <xf numFmtId="3" fontId="4" fillId="2" borderId="56" xfId="2" applyNumberFormat="1" applyFont="1" applyFill="1" applyBorder="1" applyAlignment="1" applyProtection="1">
      <alignment horizontal="center" vertical="center"/>
      <protection locked="0"/>
    </xf>
    <xf numFmtId="3" fontId="4" fillId="0" borderId="1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14" fontId="16" fillId="0" borderId="53" xfId="0" applyNumberFormat="1" applyFont="1" applyBorder="1" applyAlignment="1">
      <alignment horizontal="center" vertical="center"/>
    </xf>
    <xf numFmtId="14" fontId="0" fillId="0" borderId="0" xfId="0" applyNumberFormat="1"/>
    <xf numFmtId="14" fontId="16" fillId="0" borderId="10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4" fontId="7" fillId="0" borderId="13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4" fontId="7" fillId="0" borderId="15" xfId="0" applyNumberFormat="1" applyFont="1" applyBorder="1" applyAlignment="1">
      <alignment horizontal="center" vertical="center"/>
    </xf>
    <xf numFmtId="14" fontId="16" fillId="0" borderId="36" xfId="0" applyNumberFormat="1" applyFont="1" applyBorder="1" applyAlignment="1">
      <alignment horizontal="center" vertical="center"/>
    </xf>
    <xf numFmtId="14" fontId="7" fillId="0" borderId="9" xfId="0" quotePrefix="1" applyNumberFormat="1" applyFont="1" applyBorder="1" applyAlignment="1">
      <alignment horizontal="center" vertical="center"/>
    </xf>
    <xf numFmtId="14" fontId="16" fillId="0" borderId="54" xfId="0" applyNumberFormat="1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13" fillId="0" borderId="37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14" fontId="7" fillId="0" borderId="6" xfId="0" quotePrefix="1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4" fillId="0" borderId="33" xfId="0" quotePrefix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4" fillId="0" borderId="29" xfId="0" quotePrefix="1" applyNumberFormat="1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14" fontId="7" fillId="0" borderId="58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0" fillId="0" borderId="0" xfId="0" applyFill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5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53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50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50" xfId="0" applyFont="1" applyFill="1" applyBorder="1" applyAlignment="1">
      <alignment horizontal="center" vertical="center"/>
    </xf>
    <xf numFmtId="0" fontId="9" fillId="3" borderId="9" xfId="0" applyNumberFormat="1" applyFont="1" applyFill="1" applyBorder="1" applyAlignment="1">
      <alignment horizontal="center" vertical="center"/>
    </xf>
    <xf numFmtId="0" fontId="13" fillId="5" borderId="40" xfId="0" applyFont="1" applyFill="1" applyBorder="1" applyAlignment="1">
      <alignment vertical="center"/>
    </xf>
    <xf numFmtId="0" fontId="13" fillId="5" borderId="7" xfId="0" applyFont="1" applyFill="1" applyBorder="1" applyAlignment="1">
      <alignment vertical="center"/>
    </xf>
    <xf numFmtId="0" fontId="13" fillId="5" borderId="25" xfId="0" applyFont="1" applyFill="1" applyBorder="1" applyAlignment="1">
      <alignment vertical="center"/>
    </xf>
    <xf numFmtId="0" fontId="13" fillId="5" borderId="26" xfId="0" applyFont="1" applyFill="1" applyBorder="1" applyAlignment="1">
      <alignment vertical="center"/>
    </xf>
    <xf numFmtId="0" fontId="13" fillId="5" borderId="37" xfId="0" applyFont="1" applyFill="1" applyBorder="1" applyAlignment="1">
      <alignment vertical="center"/>
    </xf>
    <xf numFmtId="4" fontId="13" fillId="5" borderId="26" xfId="0" applyNumberFormat="1" applyFont="1" applyFill="1" applyBorder="1" applyAlignment="1">
      <alignment vertical="center"/>
    </xf>
    <xf numFmtId="0" fontId="11" fillId="5" borderId="24" xfId="0" applyFont="1" applyFill="1" applyBorder="1" applyAlignment="1">
      <alignment vertical="center"/>
    </xf>
    <xf numFmtId="0" fontId="11" fillId="5" borderId="25" xfId="0" applyFont="1" applyFill="1" applyBorder="1" applyAlignment="1">
      <alignment vertical="center"/>
    </xf>
    <xf numFmtId="1" fontId="11" fillId="5" borderId="28" xfId="0" applyNumberFormat="1" applyFont="1" applyFill="1" applyBorder="1" applyAlignment="1">
      <alignment horizontal="center" vertical="center"/>
    </xf>
    <xf numFmtId="0" fontId="13" fillId="5" borderId="24" xfId="0" applyFont="1" applyFill="1" applyBorder="1" applyAlignment="1">
      <alignment vertical="center"/>
    </xf>
    <xf numFmtId="0" fontId="7" fillId="0" borderId="23" xfId="0" applyFont="1" applyBorder="1" applyAlignment="1">
      <alignment horizontal="center" vertical="center"/>
    </xf>
    <xf numFmtId="0" fontId="13" fillId="0" borderId="63" xfId="0" applyFont="1" applyBorder="1" applyAlignment="1">
      <alignment vertical="center"/>
    </xf>
    <xf numFmtId="0" fontId="2" fillId="3" borderId="1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0" fontId="9" fillId="4" borderId="39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5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9" fontId="7" fillId="0" borderId="16" xfId="0" applyNumberFormat="1" applyFon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4" fontId="7" fillId="0" borderId="11" xfId="0" quotePrefix="1" applyNumberFormat="1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14" fontId="7" fillId="0" borderId="17" xfId="0" applyNumberFormat="1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7" fillId="0" borderId="33" xfId="0" quotePrefix="1" applyFont="1" applyBorder="1" applyAlignment="1">
      <alignment horizontal="center" vertical="center"/>
    </xf>
    <xf numFmtId="14" fontId="4" fillId="0" borderId="58" xfId="0" quotePrefix="1" applyNumberFormat="1" applyFont="1" applyBorder="1" applyAlignment="1">
      <alignment horizontal="center" vertical="center"/>
    </xf>
    <xf numFmtId="0" fontId="7" fillId="0" borderId="58" xfId="0" quotePrefix="1" applyFont="1" applyBorder="1" applyAlignment="1">
      <alignment horizontal="center" vertical="center"/>
    </xf>
    <xf numFmtId="14" fontId="7" fillId="0" borderId="66" xfId="0" applyNumberFormat="1" applyFont="1" applyBorder="1" applyAlignment="1">
      <alignment horizontal="center" vertical="center"/>
    </xf>
    <xf numFmtId="14" fontId="7" fillId="0" borderId="33" xfId="0" applyNumberFormat="1" applyFont="1" applyBorder="1" applyAlignment="1">
      <alignment horizontal="center" vertical="center"/>
    </xf>
    <xf numFmtId="3" fontId="4" fillId="2" borderId="49" xfId="2" applyNumberFormat="1" applyFont="1" applyFill="1" applyBorder="1" applyAlignment="1" applyProtection="1">
      <alignment horizontal="center" vertical="center"/>
      <protection locked="0"/>
    </xf>
    <xf numFmtId="14" fontId="4" fillId="0" borderId="57" xfId="0" applyNumberFormat="1" applyFont="1" applyBorder="1" applyAlignment="1">
      <alignment horizontal="center" vertical="center"/>
    </xf>
    <xf numFmtId="14" fontId="4" fillId="0" borderId="66" xfId="0" applyNumberFormat="1" applyFont="1" applyBorder="1" applyAlignment="1">
      <alignment horizontal="center" vertical="center"/>
    </xf>
    <xf numFmtId="3" fontId="4" fillId="0" borderId="67" xfId="0" applyNumberFormat="1" applyFont="1" applyBorder="1" applyAlignment="1">
      <alignment horizontal="center" vertical="center"/>
    </xf>
    <xf numFmtId="14" fontId="16" fillId="0" borderId="67" xfId="0" applyNumberFormat="1" applyFont="1" applyBorder="1" applyAlignment="1">
      <alignment horizontal="center" vertical="center"/>
    </xf>
    <xf numFmtId="0" fontId="7" fillId="0" borderId="65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center" vertical="center" wrapText="1"/>
    </xf>
    <xf numFmtId="0" fontId="9" fillId="4" borderId="38" xfId="0" applyFont="1" applyFill="1" applyBorder="1" applyAlignment="1">
      <alignment horizontal="center" vertical="center" wrapText="1"/>
    </xf>
    <xf numFmtId="0" fontId="9" fillId="4" borderId="3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9" fillId="3" borderId="49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9" fillId="3" borderId="59" xfId="0" applyFont="1" applyFill="1" applyBorder="1" applyAlignment="1">
      <alignment horizontal="center" vertical="center" wrapText="1"/>
    </xf>
    <xf numFmtId="0" fontId="9" fillId="3" borderId="60" xfId="0" applyFont="1" applyFill="1" applyBorder="1" applyAlignment="1">
      <alignment horizontal="center" vertical="center" wrapText="1"/>
    </xf>
    <xf numFmtId="4" fontId="13" fillId="5" borderId="24" xfId="0" applyNumberFormat="1" applyFont="1" applyFill="1" applyBorder="1" applyAlignment="1">
      <alignment horizontal="center" vertical="center"/>
    </xf>
    <xf numFmtId="4" fontId="13" fillId="5" borderId="26" xfId="0" applyNumberFormat="1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2" fillId="3" borderId="62" xfId="0" applyFont="1" applyFill="1" applyBorder="1" applyAlignment="1">
      <alignment horizontal="center" vertical="center" wrapText="1"/>
    </xf>
    <xf numFmtId="0" fontId="2" fillId="3" borderId="64" xfId="0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left" vertical="center"/>
    </xf>
    <xf numFmtId="0" fontId="7" fillId="0" borderId="61" xfId="0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9" fillId="4" borderId="31" xfId="0" applyFont="1" applyFill="1" applyBorder="1" applyAlignment="1">
      <alignment horizontal="center" vertical="center" wrapText="1"/>
    </xf>
    <xf numFmtId="0" fontId="9" fillId="4" borderId="4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47" xfId="0" applyFont="1" applyFill="1" applyBorder="1" applyAlignment="1">
      <alignment horizontal="center" vertical="center" wrapText="1"/>
    </xf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31000000}"/>
  </cellStyles>
  <dxfs count="0"/>
  <tableStyles count="0" defaultTableStyle="TableStyleMedium9" defaultPivotStyle="PivotStyleLight16"/>
  <colors>
    <mruColors>
      <color rgb="FFCCFFFF"/>
      <color rgb="FF0080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FF1FB-DF97-4A85-BFC3-4ABDF2F0BC0C}">
  <sheetPr>
    <tabColor indexed="50"/>
    <pageSetUpPr fitToPage="1"/>
  </sheetPr>
  <dimension ref="A1:AG60"/>
  <sheetViews>
    <sheetView tabSelected="1" zoomScale="90" zoomScaleNormal="90" zoomScaleSheetLayoutView="100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AD46" sqref="AD46"/>
    </sheetView>
  </sheetViews>
  <sheetFormatPr defaultRowHeight="13.8"/>
  <cols>
    <col min="1" max="1" width="4" customWidth="1"/>
    <col min="2" max="2" width="11" customWidth="1"/>
    <col min="3" max="3" width="12.19921875" customWidth="1"/>
    <col min="4" max="4" width="10.5" customWidth="1"/>
    <col min="5" max="5" width="15.796875" customWidth="1"/>
    <col min="6" max="6" width="11" customWidth="1"/>
    <col min="7" max="7" width="9.8984375" customWidth="1"/>
    <col min="8" max="8" width="17.19921875" customWidth="1"/>
    <col min="9" max="11" width="17.5" customWidth="1"/>
    <col min="12" max="12" width="17.19921875" customWidth="1"/>
    <col min="13" max="13" width="10.5" customWidth="1"/>
    <col min="14" max="14" width="8.296875" customWidth="1"/>
    <col min="15" max="15" width="13.19921875" customWidth="1"/>
    <col min="16" max="16" width="16.19921875" style="2" customWidth="1"/>
    <col min="17" max="17" width="10.19921875" style="2" customWidth="1"/>
    <col min="18" max="18" width="10.59765625" style="2" customWidth="1"/>
    <col min="19" max="19" width="13.296875" style="2" customWidth="1"/>
    <col min="20" max="20" width="13.19921875" customWidth="1"/>
    <col min="21" max="21" width="8.59765625" style="2" customWidth="1"/>
    <col min="22" max="22" width="10.296875" style="2" customWidth="1"/>
    <col min="23" max="23" width="12.59765625" style="2" customWidth="1"/>
    <col min="24" max="24" width="9.59765625" customWidth="1"/>
    <col min="25" max="25" width="10.69921875" customWidth="1"/>
    <col min="26" max="26" width="10.09765625" customWidth="1"/>
    <col min="27" max="27" width="13.8984375" customWidth="1"/>
    <col min="28" max="28" width="7.09765625" customWidth="1"/>
    <col min="29" max="29" width="10.59765625" customWidth="1"/>
    <col min="30" max="30" width="10" customWidth="1"/>
    <col min="31" max="31" width="19.19921875" customWidth="1"/>
    <col min="32" max="32" width="9.3984375" customWidth="1"/>
    <col min="33" max="33" width="12.19921875" customWidth="1"/>
  </cols>
  <sheetData>
    <row r="1" spans="1:33">
      <c r="A1" t="s">
        <v>292</v>
      </c>
    </row>
    <row r="2" spans="1:33" ht="25.5" customHeight="1" thickBot="1">
      <c r="A2" s="125" t="s">
        <v>298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9"/>
      <c r="Q2" s="9"/>
      <c r="R2" s="9"/>
      <c r="S2" s="9"/>
      <c r="T2" s="5"/>
      <c r="U2" s="9"/>
      <c r="V2" s="9"/>
      <c r="W2" s="9"/>
      <c r="AD2" s="98">
        <v>45838</v>
      </c>
    </row>
    <row r="3" spans="1:33" ht="28.8" customHeight="1">
      <c r="A3" s="236" t="s">
        <v>0</v>
      </c>
      <c r="B3" s="229" t="s">
        <v>15</v>
      </c>
      <c r="C3" s="229" t="s">
        <v>30</v>
      </c>
      <c r="D3" s="229" t="s">
        <v>21</v>
      </c>
      <c r="E3" s="233" t="s">
        <v>41</v>
      </c>
      <c r="F3" s="233" t="s">
        <v>42</v>
      </c>
      <c r="G3" s="229" t="s">
        <v>31</v>
      </c>
      <c r="H3" s="229" t="s">
        <v>217</v>
      </c>
      <c r="I3" s="229" t="s">
        <v>215</v>
      </c>
      <c r="J3" s="229" t="s">
        <v>216</v>
      </c>
      <c r="K3" s="229" t="s">
        <v>34</v>
      </c>
      <c r="L3" s="229" t="s">
        <v>35</v>
      </c>
      <c r="M3" s="207" t="s">
        <v>24</v>
      </c>
      <c r="N3" s="231" t="s">
        <v>1</v>
      </c>
      <c r="O3" s="209" t="s">
        <v>273</v>
      </c>
      <c r="P3" s="251" t="s">
        <v>53</v>
      </c>
      <c r="Q3" s="253" t="s">
        <v>54</v>
      </c>
      <c r="R3" s="253" t="s">
        <v>43</v>
      </c>
      <c r="S3" s="135" t="s">
        <v>44</v>
      </c>
      <c r="T3" s="163" t="s">
        <v>45</v>
      </c>
      <c r="U3" s="255" t="s">
        <v>55</v>
      </c>
      <c r="V3" s="209" t="s">
        <v>29</v>
      </c>
      <c r="W3" s="217" t="s">
        <v>56</v>
      </c>
      <c r="X3" s="219" t="s">
        <v>57</v>
      </c>
      <c r="Y3" s="220"/>
      <c r="Z3" s="221" t="s">
        <v>296</v>
      </c>
      <c r="AA3" s="223" t="s">
        <v>58</v>
      </c>
      <c r="AB3" s="225" t="s">
        <v>59</v>
      </c>
      <c r="AC3" s="238"/>
      <c r="AD3" s="211" t="s">
        <v>61</v>
      </c>
      <c r="AE3" s="203" t="s">
        <v>282</v>
      </c>
      <c r="AF3" s="249"/>
      <c r="AG3" s="204"/>
    </row>
    <row r="4" spans="1:33" ht="25.8" customHeight="1">
      <c r="A4" s="237"/>
      <c r="B4" s="230"/>
      <c r="C4" s="230"/>
      <c r="D4" s="230"/>
      <c r="E4" s="234"/>
      <c r="F4" s="234"/>
      <c r="G4" s="230"/>
      <c r="H4" s="230"/>
      <c r="I4" s="230"/>
      <c r="J4" s="230"/>
      <c r="K4" s="230"/>
      <c r="L4" s="230"/>
      <c r="M4" s="208"/>
      <c r="N4" s="232"/>
      <c r="O4" s="210"/>
      <c r="P4" s="252"/>
      <c r="Q4" s="254"/>
      <c r="R4" s="254"/>
      <c r="S4" s="242" t="s">
        <v>46</v>
      </c>
      <c r="T4" s="244" t="s">
        <v>62</v>
      </c>
      <c r="U4" s="256"/>
      <c r="V4" s="210"/>
      <c r="W4" s="218"/>
      <c r="X4" s="214" t="s">
        <v>32</v>
      </c>
      <c r="Y4" s="215" t="s">
        <v>60</v>
      </c>
      <c r="Z4" s="222"/>
      <c r="AA4" s="224"/>
      <c r="AB4" s="227"/>
      <c r="AC4" s="239"/>
      <c r="AD4" s="212"/>
      <c r="AE4" s="206"/>
      <c r="AF4" s="250"/>
      <c r="AG4" s="205"/>
    </row>
    <row r="5" spans="1:33" ht="50.4" customHeight="1">
      <c r="A5" s="237"/>
      <c r="B5" s="230"/>
      <c r="C5" s="230"/>
      <c r="D5" s="230"/>
      <c r="E5" s="235"/>
      <c r="F5" s="235"/>
      <c r="G5" s="230"/>
      <c r="H5" s="230"/>
      <c r="I5" s="230"/>
      <c r="J5" s="230"/>
      <c r="K5" s="230"/>
      <c r="L5" s="230"/>
      <c r="M5" s="208"/>
      <c r="N5" s="232"/>
      <c r="O5" s="210"/>
      <c r="P5" s="252"/>
      <c r="Q5" s="254"/>
      <c r="R5" s="254"/>
      <c r="S5" s="243"/>
      <c r="T5" s="245"/>
      <c r="U5" s="256"/>
      <c r="V5" s="210"/>
      <c r="W5" s="218"/>
      <c r="X5" s="214"/>
      <c r="Y5" s="216"/>
      <c r="Z5" s="222"/>
      <c r="AA5" s="224"/>
      <c r="AB5" s="146" t="s">
        <v>25</v>
      </c>
      <c r="AC5" s="148" t="s">
        <v>2</v>
      </c>
      <c r="AD5" s="213"/>
      <c r="AE5" s="142" t="s">
        <v>283</v>
      </c>
      <c r="AF5" s="143" t="s">
        <v>287</v>
      </c>
      <c r="AG5" s="144" t="s">
        <v>324</v>
      </c>
    </row>
    <row r="6" spans="1:33" ht="14.4" thickBot="1">
      <c r="A6" s="130">
        <v>1</v>
      </c>
      <c r="B6" s="131">
        <v>2</v>
      </c>
      <c r="C6" s="131">
        <v>3</v>
      </c>
      <c r="D6" s="131">
        <v>4</v>
      </c>
      <c r="E6" s="131" t="s">
        <v>18</v>
      </c>
      <c r="F6" s="131" t="s">
        <v>19</v>
      </c>
      <c r="G6" s="131">
        <v>5</v>
      </c>
      <c r="H6" s="131" t="s">
        <v>16</v>
      </c>
      <c r="I6" s="131" t="s">
        <v>17</v>
      </c>
      <c r="J6" s="131" t="s">
        <v>20</v>
      </c>
      <c r="K6" s="131" t="s">
        <v>23</v>
      </c>
      <c r="L6" s="131" t="s">
        <v>33</v>
      </c>
      <c r="M6" s="132" t="s">
        <v>23</v>
      </c>
      <c r="N6" s="133">
        <v>10</v>
      </c>
      <c r="O6" s="134">
        <v>11</v>
      </c>
      <c r="P6" s="136">
        <v>6</v>
      </c>
      <c r="Q6" s="137" t="s">
        <v>47</v>
      </c>
      <c r="R6" s="137" t="s">
        <v>48</v>
      </c>
      <c r="S6" s="138">
        <v>8</v>
      </c>
      <c r="T6" s="164">
        <v>9</v>
      </c>
      <c r="U6" s="132">
        <v>10</v>
      </c>
      <c r="V6" s="134">
        <v>11</v>
      </c>
      <c r="W6" s="140">
        <v>12</v>
      </c>
      <c r="X6" s="42">
        <v>15</v>
      </c>
      <c r="Y6" s="43">
        <v>16</v>
      </c>
      <c r="Z6" s="141">
        <v>17</v>
      </c>
      <c r="AA6" s="41">
        <v>18</v>
      </c>
      <c r="AB6" s="149" t="s">
        <v>26</v>
      </c>
      <c r="AC6" s="150" t="s">
        <v>27</v>
      </c>
      <c r="AD6" s="145" t="s">
        <v>28</v>
      </c>
      <c r="AE6" s="171" t="s">
        <v>284</v>
      </c>
      <c r="AF6" s="172" t="s">
        <v>285</v>
      </c>
      <c r="AG6" s="140" t="s">
        <v>290</v>
      </c>
    </row>
    <row r="7" spans="1:33" s="2" customFormat="1" ht="18" customHeight="1">
      <c r="A7" s="48" t="s">
        <v>3</v>
      </c>
      <c r="B7" s="49" t="s">
        <v>36</v>
      </c>
      <c r="C7" s="114" t="s">
        <v>63</v>
      </c>
      <c r="D7" s="115" t="s">
        <v>39</v>
      </c>
      <c r="E7" s="116" t="s">
        <v>277</v>
      </c>
      <c r="F7" s="117">
        <v>45239</v>
      </c>
      <c r="G7" s="50" t="s">
        <v>70</v>
      </c>
      <c r="H7" s="77" t="s">
        <v>125</v>
      </c>
      <c r="I7" s="50" t="s">
        <v>128</v>
      </c>
      <c r="J7" s="50" t="s">
        <v>126</v>
      </c>
      <c r="K7" s="50" t="s">
        <v>127</v>
      </c>
      <c r="L7" s="50" t="s">
        <v>22</v>
      </c>
      <c r="M7" s="51" t="s">
        <v>107</v>
      </c>
      <c r="N7" s="52">
        <v>2024</v>
      </c>
      <c r="O7" s="53">
        <v>45376</v>
      </c>
      <c r="P7" s="173" t="s">
        <v>49</v>
      </c>
      <c r="Q7" s="69">
        <v>45386</v>
      </c>
      <c r="R7" s="174">
        <v>7.0000000000000007E-2</v>
      </c>
      <c r="S7" s="175">
        <v>25900000</v>
      </c>
      <c r="T7" s="176">
        <v>23951025.02</v>
      </c>
      <c r="U7" s="77" t="s">
        <v>22</v>
      </c>
      <c r="V7" s="64" t="s">
        <v>22</v>
      </c>
      <c r="W7" s="92">
        <v>145374</v>
      </c>
      <c r="X7" s="48" t="s">
        <v>22</v>
      </c>
      <c r="Y7" s="53" t="s">
        <v>22</v>
      </c>
      <c r="Z7" s="88" t="s">
        <v>22</v>
      </c>
      <c r="AA7" s="105">
        <v>47566</v>
      </c>
      <c r="AB7" s="118" t="s">
        <v>280</v>
      </c>
      <c r="AC7" s="119">
        <v>47566</v>
      </c>
      <c r="AD7" s="54">
        <f t="shared" ref="AD7:AD14" si="0">$W7/(($AD$2-$O7))</f>
        <v>314.66233766233768</v>
      </c>
      <c r="AE7" s="48" t="s">
        <v>286</v>
      </c>
      <c r="AF7" s="109">
        <v>2024</v>
      </c>
      <c r="AG7" s="64" t="s">
        <v>288</v>
      </c>
    </row>
    <row r="8" spans="1:33" s="2" customFormat="1" ht="18" customHeight="1">
      <c r="A8" s="6" t="s">
        <v>4</v>
      </c>
      <c r="B8" s="3" t="s">
        <v>36</v>
      </c>
      <c r="C8" s="7" t="s">
        <v>64</v>
      </c>
      <c r="D8" s="12" t="s">
        <v>39</v>
      </c>
      <c r="E8" s="1" t="s">
        <v>277</v>
      </c>
      <c r="F8" s="74">
        <v>45239</v>
      </c>
      <c r="G8" s="4" t="s">
        <v>70</v>
      </c>
      <c r="H8" s="68" t="s">
        <v>129</v>
      </c>
      <c r="I8" s="120" t="s">
        <v>130</v>
      </c>
      <c r="J8" s="4" t="s">
        <v>131</v>
      </c>
      <c r="K8" s="4" t="s">
        <v>132</v>
      </c>
      <c r="L8" s="4" t="s">
        <v>22</v>
      </c>
      <c r="M8" s="16" t="s">
        <v>108</v>
      </c>
      <c r="N8" s="6">
        <v>2024</v>
      </c>
      <c r="O8" s="21">
        <v>45376</v>
      </c>
      <c r="P8" s="165" t="s">
        <v>50</v>
      </c>
      <c r="Q8" s="19">
        <v>45386</v>
      </c>
      <c r="R8" s="70">
        <v>7.0000000000000007E-2</v>
      </c>
      <c r="S8" s="71">
        <v>25900000</v>
      </c>
      <c r="T8" s="166">
        <v>23951025.02</v>
      </c>
      <c r="U8" s="68" t="s">
        <v>22</v>
      </c>
      <c r="V8" s="65" t="s">
        <v>22</v>
      </c>
      <c r="W8" s="93">
        <v>150614</v>
      </c>
      <c r="X8" s="6" t="s">
        <v>22</v>
      </c>
      <c r="Y8" s="21" t="s">
        <v>22</v>
      </c>
      <c r="Z8" s="89" t="s">
        <v>22</v>
      </c>
      <c r="AA8" s="99">
        <v>47566</v>
      </c>
      <c r="AB8" s="100" t="s">
        <v>280</v>
      </c>
      <c r="AC8" s="102">
        <v>47566</v>
      </c>
      <c r="AD8" s="23">
        <f t="shared" si="0"/>
        <v>326.00432900432901</v>
      </c>
      <c r="AE8" s="6" t="s">
        <v>286</v>
      </c>
      <c r="AF8" s="110">
        <v>2024</v>
      </c>
      <c r="AG8" s="65" t="s">
        <v>288</v>
      </c>
    </row>
    <row r="9" spans="1:33" s="2" customFormat="1" ht="18" customHeight="1">
      <c r="A9" s="6" t="s">
        <v>5</v>
      </c>
      <c r="B9" s="3" t="s">
        <v>36</v>
      </c>
      <c r="C9" s="7" t="s">
        <v>65</v>
      </c>
      <c r="D9" s="12" t="s">
        <v>39</v>
      </c>
      <c r="E9" s="1" t="s">
        <v>277</v>
      </c>
      <c r="F9" s="74">
        <v>45239</v>
      </c>
      <c r="G9" s="4" t="s">
        <v>70</v>
      </c>
      <c r="H9" s="68" t="s">
        <v>133</v>
      </c>
      <c r="I9" s="4" t="s">
        <v>134</v>
      </c>
      <c r="J9" s="4" t="s">
        <v>135</v>
      </c>
      <c r="K9" s="4" t="s">
        <v>136</v>
      </c>
      <c r="L9" s="4" t="s">
        <v>22</v>
      </c>
      <c r="M9" s="16" t="s">
        <v>109</v>
      </c>
      <c r="N9" s="6">
        <v>2024</v>
      </c>
      <c r="O9" s="21">
        <v>45467</v>
      </c>
      <c r="P9" s="165" t="s">
        <v>51</v>
      </c>
      <c r="Q9" s="19">
        <v>45471</v>
      </c>
      <c r="R9" s="70">
        <v>7.0000000000000007E-2</v>
      </c>
      <c r="S9" s="71">
        <v>25900000</v>
      </c>
      <c r="T9" s="166">
        <v>24374058.350000001</v>
      </c>
      <c r="U9" s="68" t="s">
        <v>22</v>
      </c>
      <c r="V9" s="65" t="s">
        <v>22</v>
      </c>
      <c r="W9" s="93">
        <v>135966</v>
      </c>
      <c r="X9" s="6" t="s">
        <v>22</v>
      </c>
      <c r="Y9" s="22" t="s">
        <v>22</v>
      </c>
      <c r="Z9" s="89" t="s">
        <v>22</v>
      </c>
      <c r="AA9" s="99">
        <v>47657</v>
      </c>
      <c r="AB9" s="100" t="s">
        <v>280</v>
      </c>
      <c r="AC9" s="102">
        <v>47657</v>
      </c>
      <c r="AD9" s="23">
        <f t="shared" si="0"/>
        <v>366.48517520215631</v>
      </c>
      <c r="AE9" s="6" t="s">
        <v>286</v>
      </c>
      <c r="AF9" s="110">
        <v>2024</v>
      </c>
      <c r="AG9" s="65" t="s">
        <v>288</v>
      </c>
    </row>
    <row r="10" spans="1:33" s="2" customFormat="1" ht="18" customHeight="1">
      <c r="A10" s="6" t="s">
        <v>6</v>
      </c>
      <c r="B10" s="3" t="s">
        <v>36</v>
      </c>
      <c r="C10" s="7" t="s">
        <v>66</v>
      </c>
      <c r="D10" s="12" t="s">
        <v>39</v>
      </c>
      <c r="E10" s="1" t="s">
        <v>277</v>
      </c>
      <c r="F10" s="74">
        <v>45239</v>
      </c>
      <c r="G10" s="4" t="s">
        <v>70</v>
      </c>
      <c r="H10" s="68" t="s">
        <v>137</v>
      </c>
      <c r="I10" s="4" t="s">
        <v>138</v>
      </c>
      <c r="J10" s="4" t="s">
        <v>139</v>
      </c>
      <c r="K10" s="4" t="s">
        <v>140</v>
      </c>
      <c r="L10" s="4" t="s">
        <v>22</v>
      </c>
      <c r="M10" s="16" t="s">
        <v>110</v>
      </c>
      <c r="N10" s="6">
        <v>2024</v>
      </c>
      <c r="O10" s="21">
        <v>45574</v>
      </c>
      <c r="P10" s="167" t="s">
        <v>52</v>
      </c>
      <c r="Q10" s="19">
        <v>45586</v>
      </c>
      <c r="R10" s="70">
        <v>7.0000000000000007E-2</v>
      </c>
      <c r="S10" s="71">
        <v>28100000</v>
      </c>
      <c r="T10" s="166">
        <v>27061861.09</v>
      </c>
      <c r="U10" s="68" t="s">
        <v>22</v>
      </c>
      <c r="V10" s="65" t="s">
        <v>22</v>
      </c>
      <c r="W10" s="93">
        <v>83095</v>
      </c>
      <c r="X10" s="6" t="s">
        <v>22</v>
      </c>
      <c r="Y10" s="22" t="s">
        <v>22</v>
      </c>
      <c r="Z10" s="89" t="s">
        <v>22</v>
      </c>
      <c r="AA10" s="99">
        <v>47764</v>
      </c>
      <c r="AB10" s="100" t="s">
        <v>280</v>
      </c>
      <c r="AC10" s="102">
        <v>47765</v>
      </c>
      <c r="AD10" s="23">
        <f t="shared" si="0"/>
        <v>314.75378787878788</v>
      </c>
      <c r="AE10" s="6" t="s">
        <v>286</v>
      </c>
      <c r="AF10" s="110">
        <v>2024</v>
      </c>
      <c r="AG10" s="65" t="s">
        <v>288</v>
      </c>
    </row>
    <row r="11" spans="1:33" s="2" customFormat="1" ht="18" customHeight="1">
      <c r="A11" s="6" t="s">
        <v>7</v>
      </c>
      <c r="B11" s="3" t="s">
        <v>36</v>
      </c>
      <c r="C11" s="7" t="s">
        <v>67</v>
      </c>
      <c r="D11" s="12" t="s">
        <v>39</v>
      </c>
      <c r="E11" s="1" t="s">
        <v>277</v>
      </c>
      <c r="F11" s="74">
        <v>45239</v>
      </c>
      <c r="G11" s="4" t="s">
        <v>70</v>
      </c>
      <c r="H11" s="68" t="s">
        <v>141</v>
      </c>
      <c r="I11" s="4" t="s">
        <v>142</v>
      </c>
      <c r="J11" s="4" t="s">
        <v>143</v>
      </c>
      <c r="K11" s="4" t="s">
        <v>144</v>
      </c>
      <c r="L11" s="4" t="s">
        <v>22</v>
      </c>
      <c r="M11" s="16" t="s">
        <v>113</v>
      </c>
      <c r="N11" s="6">
        <v>2025</v>
      </c>
      <c r="O11" s="21">
        <v>45891</v>
      </c>
      <c r="P11" s="165" t="s">
        <v>325</v>
      </c>
      <c r="Q11" s="19">
        <v>45896</v>
      </c>
      <c r="R11" s="70">
        <v>7.0000000000000007E-2</v>
      </c>
      <c r="S11" s="71">
        <v>28100000</v>
      </c>
      <c r="T11" s="166">
        <v>28100000</v>
      </c>
      <c r="U11" s="68" t="s">
        <v>22</v>
      </c>
      <c r="V11" s="65" t="s">
        <v>22</v>
      </c>
      <c r="W11" s="93">
        <v>0</v>
      </c>
      <c r="X11" s="6" t="s">
        <v>22</v>
      </c>
      <c r="Y11" s="22" t="s">
        <v>22</v>
      </c>
      <c r="Z11" s="89" t="s">
        <v>22</v>
      </c>
      <c r="AA11" s="99">
        <v>48081</v>
      </c>
      <c r="AB11" s="100" t="s">
        <v>22</v>
      </c>
      <c r="AC11" s="101" t="s">
        <v>22</v>
      </c>
      <c r="AD11" s="23">
        <f t="shared" si="0"/>
        <v>0</v>
      </c>
      <c r="AE11" s="6" t="s">
        <v>286</v>
      </c>
      <c r="AF11" s="110">
        <v>2025</v>
      </c>
      <c r="AG11" s="65" t="s">
        <v>288</v>
      </c>
    </row>
    <row r="12" spans="1:33" s="2" customFormat="1" ht="18" customHeight="1">
      <c r="A12" s="6" t="s">
        <v>8</v>
      </c>
      <c r="B12" s="3" t="s">
        <v>36</v>
      </c>
      <c r="C12" s="7" t="s">
        <v>68</v>
      </c>
      <c r="D12" s="12" t="s">
        <v>39</v>
      </c>
      <c r="E12" s="1" t="s">
        <v>277</v>
      </c>
      <c r="F12" s="74">
        <v>45239</v>
      </c>
      <c r="G12" s="4" t="s">
        <v>70</v>
      </c>
      <c r="H12" s="68" t="s">
        <v>145</v>
      </c>
      <c r="I12" s="4" t="s">
        <v>146</v>
      </c>
      <c r="J12" s="4" t="s">
        <v>147</v>
      </c>
      <c r="K12" s="4" t="s">
        <v>148</v>
      </c>
      <c r="L12" s="4" t="s">
        <v>22</v>
      </c>
      <c r="M12" s="16" t="s">
        <v>111</v>
      </c>
      <c r="N12" s="6">
        <v>2025</v>
      </c>
      <c r="O12" s="21">
        <v>45891</v>
      </c>
      <c r="P12" s="165" t="s">
        <v>326</v>
      </c>
      <c r="Q12" s="19">
        <v>45896</v>
      </c>
      <c r="R12" s="70">
        <v>7.0000000000000007E-2</v>
      </c>
      <c r="S12" s="71">
        <v>28100000</v>
      </c>
      <c r="T12" s="166">
        <v>28100000</v>
      </c>
      <c r="U12" s="68" t="s">
        <v>22</v>
      </c>
      <c r="V12" s="65" t="s">
        <v>22</v>
      </c>
      <c r="W12" s="93">
        <v>0</v>
      </c>
      <c r="X12" s="6" t="s">
        <v>22</v>
      </c>
      <c r="Y12" s="22" t="s">
        <v>22</v>
      </c>
      <c r="Z12" s="89" t="s">
        <v>22</v>
      </c>
      <c r="AA12" s="99">
        <v>48081</v>
      </c>
      <c r="AB12" s="100" t="s">
        <v>22</v>
      </c>
      <c r="AC12" s="101" t="s">
        <v>22</v>
      </c>
      <c r="AD12" s="23">
        <f t="shared" si="0"/>
        <v>0</v>
      </c>
      <c r="AE12" s="6" t="s">
        <v>286</v>
      </c>
      <c r="AF12" s="110">
        <v>2025</v>
      </c>
      <c r="AG12" s="65" t="s">
        <v>288</v>
      </c>
    </row>
    <row r="13" spans="1:33" s="2" customFormat="1" ht="18" customHeight="1">
      <c r="A13" s="6" t="s">
        <v>9</v>
      </c>
      <c r="B13" s="3" t="s">
        <v>36</v>
      </c>
      <c r="C13" s="7" t="s">
        <v>69</v>
      </c>
      <c r="D13" s="12" t="s">
        <v>39</v>
      </c>
      <c r="E13" s="1" t="s">
        <v>277</v>
      </c>
      <c r="F13" s="74">
        <v>45239</v>
      </c>
      <c r="G13" s="4" t="s">
        <v>70</v>
      </c>
      <c r="H13" s="78" t="s">
        <v>149</v>
      </c>
      <c r="I13" s="10" t="s">
        <v>150</v>
      </c>
      <c r="J13" s="10" t="s">
        <v>151</v>
      </c>
      <c r="K13" s="10" t="s">
        <v>152</v>
      </c>
      <c r="L13" s="10" t="s">
        <v>22</v>
      </c>
      <c r="M13" s="16" t="s">
        <v>112</v>
      </c>
      <c r="N13" s="6">
        <v>2025</v>
      </c>
      <c r="O13" s="66">
        <v>45891</v>
      </c>
      <c r="P13" s="165" t="s">
        <v>327</v>
      </c>
      <c r="Q13" s="19">
        <v>45886</v>
      </c>
      <c r="R13" s="70">
        <v>7.0000000000000007E-2</v>
      </c>
      <c r="S13" s="71">
        <v>28100000</v>
      </c>
      <c r="T13" s="166">
        <v>28100000</v>
      </c>
      <c r="U13" s="68" t="s">
        <v>22</v>
      </c>
      <c r="V13" s="65" t="s">
        <v>22</v>
      </c>
      <c r="W13" s="93">
        <v>0</v>
      </c>
      <c r="X13" s="6" t="s">
        <v>22</v>
      </c>
      <c r="Y13" s="21" t="s">
        <v>22</v>
      </c>
      <c r="Z13" s="89" t="s">
        <v>22</v>
      </c>
      <c r="AA13" s="99">
        <v>48081</v>
      </c>
      <c r="AB13" s="100" t="s">
        <v>22</v>
      </c>
      <c r="AC13" s="101" t="s">
        <v>22</v>
      </c>
      <c r="AD13" s="23">
        <f t="shared" si="0"/>
        <v>0</v>
      </c>
      <c r="AE13" s="6" t="s">
        <v>286</v>
      </c>
      <c r="AF13" s="110">
        <v>2025</v>
      </c>
      <c r="AG13" s="65" t="s">
        <v>288</v>
      </c>
    </row>
    <row r="14" spans="1:33" s="2" customFormat="1" ht="18" customHeight="1">
      <c r="A14" s="6" t="s">
        <v>10</v>
      </c>
      <c r="B14" s="3" t="s">
        <v>36</v>
      </c>
      <c r="C14" s="7" t="s">
        <v>261</v>
      </c>
      <c r="D14" s="12" t="s">
        <v>39</v>
      </c>
      <c r="E14" s="1" t="s">
        <v>277</v>
      </c>
      <c r="F14" s="74">
        <v>45239</v>
      </c>
      <c r="G14" s="4" t="s">
        <v>70</v>
      </c>
      <c r="H14" s="78" t="s">
        <v>300</v>
      </c>
      <c r="I14" s="10" t="s">
        <v>301</v>
      </c>
      <c r="J14" s="10" t="s">
        <v>302</v>
      </c>
      <c r="K14" s="10" t="s">
        <v>303</v>
      </c>
      <c r="L14" s="4" t="s">
        <v>22</v>
      </c>
      <c r="M14" s="16" t="s">
        <v>114</v>
      </c>
      <c r="N14" s="6">
        <v>2025</v>
      </c>
      <c r="O14" s="66">
        <v>45926</v>
      </c>
      <c r="P14" s="165" t="s">
        <v>22</v>
      </c>
      <c r="Q14" s="4" t="s">
        <v>22</v>
      </c>
      <c r="R14" s="70">
        <v>7.0000000000000007E-2</v>
      </c>
      <c r="S14" s="71">
        <v>28100000</v>
      </c>
      <c r="T14" s="166">
        <v>28100000</v>
      </c>
      <c r="U14" s="68" t="s">
        <v>22</v>
      </c>
      <c r="V14" s="65" t="s">
        <v>22</v>
      </c>
      <c r="W14" s="93">
        <v>0</v>
      </c>
      <c r="X14" s="6" t="s">
        <v>22</v>
      </c>
      <c r="Y14" s="21" t="s">
        <v>22</v>
      </c>
      <c r="Z14" s="89" t="s">
        <v>22</v>
      </c>
      <c r="AA14" s="99">
        <v>48116</v>
      </c>
      <c r="AB14" s="100" t="s">
        <v>22</v>
      </c>
      <c r="AC14" s="101" t="s">
        <v>22</v>
      </c>
      <c r="AD14" s="23">
        <f t="shared" si="0"/>
        <v>0</v>
      </c>
      <c r="AE14" s="6" t="s">
        <v>286</v>
      </c>
      <c r="AF14" s="110">
        <v>2025</v>
      </c>
      <c r="AG14" s="65" t="s">
        <v>288</v>
      </c>
    </row>
    <row r="15" spans="1:33" s="2" customFormat="1" ht="18" customHeight="1">
      <c r="A15" s="6" t="s">
        <v>11</v>
      </c>
      <c r="B15" s="3" t="s">
        <v>36</v>
      </c>
      <c r="C15" s="7" t="s">
        <v>262</v>
      </c>
      <c r="D15" s="12" t="s">
        <v>39</v>
      </c>
      <c r="E15" s="1" t="s">
        <v>277</v>
      </c>
      <c r="F15" s="74">
        <v>45239</v>
      </c>
      <c r="G15" s="4" t="s">
        <v>70</v>
      </c>
      <c r="H15" s="78" t="s">
        <v>304</v>
      </c>
      <c r="I15" s="10" t="s">
        <v>305</v>
      </c>
      <c r="J15" s="10" t="s">
        <v>306</v>
      </c>
      <c r="K15" s="10" t="s">
        <v>307</v>
      </c>
      <c r="L15" s="10" t="s">
        <v>22</v>
      </c>
      <c r="M15" s="16" t="s">
        <v>115</v>
      </c>
      <c r="N15" s="6">
        <v>2025</v>
      </c>
      <c r="O15" s="66">
        <v>45926</v>
      </c>
      <c r="P15" s="165" t="s">
        <v>22</v>
      </c>
      <c r="Q15" s="4" t="s">
        <v>22</v>
      </c>
      <c r="R15" s="70">
        <v>7.0000000000000007E-2</v>
      </c>
      <c r="S15" s="71">
        <v>28100000</v>
      </c>
      <c r="T15" s="166">
        <v>28100000</v>
      </c>
      <c r="U15" s="68" t="s">
        <v>22</v>
      </c>
      <c r="V15" s="65" t="s">
        <v>22</v>
      </c>
      <c r="W15" s="93">
        <v>0</v>
      </c>
      <c r="X15" s="6" t="s">
        <v>22</v>
      </c>
      <c r="Y15" s="21" t="s">
        <v>22</v>
      </c>
      <c r="Z15" s="89" t="s">
        <v>22</v>
      </c>
      <c r="AA15" s="99">
        <v>48116</v>
      </c>
      <c r="AB15" s="100" t="s">
        <v>22</v>
      </c>
      <c r="AC15" s="101" t="s">
        <v>22</v>
      </c>
      <c r="AD15" s="23">
        <f t="shared" ref="AD15:AD19" si="1">$W15/(($AD$2-$O15))</f>
        <v>0</v>
      </c>
      <c r="AE15" s="6" t="s">
        <v>286</v>
      </c>
      <c r="AF15" s="110">
        <v>2025</v>
      </c>
      <c r="AG15" s="65" t="s">
        <v>288</v>
      </c>
    </row>
    <row r="16" spans="1:33" s="2" customFormat="1" ht="18" customHeight="1">
      <c r="A16" s="6" t="s">
        <v>12</v>
      </c>
      <c r="B16" s="3" t="s">
        <v>36</v>
      </c>
      <c r="C16" s="7" t="s">
        <v>263</v>
      </c>
      <c r="D16" s="12" t="s">
        <v>39</v>
      </c>
      <c r="E16" s="1" t="s">
        <v>277</v>
      </c>
      <c r="F16" s="74">
        <v>45239</v>
      </c>
      <c r="G16" s="4" t="s">
        <v>70</v>
      </c>
      <c r="H16" s="78" t="s">
        <v>308</v>
      </c>
      <c r="I16" s="10" t="s">
        <v>309</v>
      </c>
      <c r="J16" s="10" t="s">
        <v>310</v>
      </c>
      <c r="K16" s="10" t="s">
        <v>311</v>
      </c>
      <c r="L16" s="4" t="s">
        <v>22</v>
      </c>
      <c r="M16" s="16" t="s">
        <v>116</v>
      </c>
      <c r="N16" s="6">
        <v>2025</v>
      </c>
      <c r="O16" s="113" t="s">
        <v>291</v>
      </c>
      <c r="P16" s="165" t="s">
        <v>22</v>
      </c>
      <c r="Q16" s="73" t="s">
        <v>22</v>
      </c>
      <c r="R16" s="70">
        <v>7.0000000000000007E-2</v>
      </c>
      <c r="S16" s="71">
        <v>28100000</v>
      </c>
      <c r="T16" s="166">
        <v>28100000</v>
      </c>
      <c r="U16" s="68" t="s">
        <v>22</v>
      </c>
      <c r="V16" s="65" t="s">
        <v>22</v>
      </c>
      <c r="W16" s="93">
        <v>0</v>
      </c>
      <c r="X16" s="6" t="s">
        <v>22</v>
      </c>
      <c r="Y16" s="21" t="s">
        <v>22</v>
      </c>
      <c r="Z16" s="89" t="s">
        <v>22</v>
      </c>
      <c r="AA16" s="99" t="s">
        <v>22</v>
      </c>
      <c r="AB16" s="100" t="s">
        <v>22</v>
      </c>
      <c r="AC16" s="101" t="s">
        <v>22</v>
      </c>
      <c r="AD16" s="23">
        <f t="shared" si="1"/>
        <v>0</v>
      </c>
      <c r="AE16" s="6" t="s">
        <v>286</v>
      </c>
      <c r="AF16" s="110">
        <v>2025</v>
      </c>
      <c r="AG16" s="65" t="s">
        <v>288</v>
      </c>
    </row>
    <row r="17" spans="1:33" s="2" customFormat="1" ht="18" customHeight="1">
      <c r="A17" s="6" t="s">
        <v>13</v>
      </c>
      <c r="B17" s="3" t="s">
        <v>36</v>
      </c>
      <c r="C17" s="7" t="s">
        <v>264</v>
      </c>
      <c r="D17" s="12" t="s">
        <v>39</v>
      </c>
      <c r="E17" s="1" t="s">
        <v>277</v>
      </c>
      <c r="F17" s="74">
        <v>45239</v>
      </c>
      <c r="G17" s="4" t="s">
        <v>70</v>
      </c>
      <c r="H17" s="78" t="s">
        <v>312</v>
      </c>
      <c r="I17" s="10" t="s">
        <v>313</v>
      </c>
      <c r="J17" s="10" t="s">
        <v>314</v>
      </c>
      <c r="K17" s="10" t="s">
        <v>315</v>
      </c>
      <c r="L17" s="10" t="s">
        <v>22</v>
      </c>
      <c r="M17" s="16" t="s">
        <v>117</v>
      </c>
      <c r="N17" s="6">
        <v>2025</v>
      </c>
      <c r="O17" s="113" t="s">
        <v>291</v>
      </c>
      <c r="P17" s="165" t="s">
        <v>22</v>
      </c>
      <c r="Q17" s="73" t="s">
        <v>22</v>
      </c>
      <c r="R17" s="70">
        <v>7.0000000000000007E-2</v>
      </c>
      <c r="S17" s="71">
        <v>28100000</v>
      </c>
      <c r="T17" s="166">
        <v>28100000</v>
      </c>
      <c r="U17" s="68" t="s">
        <v>22</v>
      </c>
      <c r="V17" s="65" t="s">
        <v>22</v>
      </c>
      <c r="W17" s="93">
        <v>0</v>
      </c>
      <c r="X17" s="6" t="s">
        <v>22</v>
      </c>
      <c r="Y17" s="21" t="s">
        <v>22</v>
      </c>
      <c r="Z17" s="89" t="s">
        <v>22</v>
      </c>
      <c r="AA17" s="99" t="s">
        <v>22</v>
      </c>
      <c r="AB17" s="100" t="s">
        <v>22</v>
      </c>
      <c r="AC17" s="101" t="s">
        <v>22</v>
      </c>
      <c r="AD17" s="23">
        <f t="shared" si="1"/>
        <v>0</v>
      </c>
      <c r="AE17" s="6" t="s">
        <v>286</v>
      </c>
      <c r="AF17" s="110">
        <v>2025</v>
      </c>
      <c r="AG17" s="65" t="s">
        <v>288</v>
      </c>
    </row>
    <row r="18" spans="1:33" s="2" customFormat="1" ht="18" customHeight="1">
      <c r="A18" s="6" t="s">
        <v>14</v>
      </c>
      <c r="B18" s="3" t="s">
        <v>36</v>
      </c>
      <c r="C18" s="7" t="s">
        <v>265</v>
      </c>
      <c r="D18" s="12" t="s">
        <v>39</v>
      </c>
      <c r="E18" s="1" t="s">
        <v>277</v>
      </c>
      <c r="F18" s="74">
        <v>45239</v>
      </c>
      <c r="G18" s="4" t="s">
        <v>70</v>
      </c>
      <c r="H18" s="78" t="s">
        <v>316</v>
      </c>
      <c r="I18" s="10" t="s">
        <v>317</v>
      </c>
      <c r="J18" s="10" t="s">
        <v>322</v>
      </c>
      <c r="K18" s="10" t="s">
        <v>323</v>
      </c>
      <c r="L18" s="4" t="s">
        <v>22</v>
      </c>
      <c r="M18" s="16" t="s">
        <v>118</v>
      </c>
      <c r="N18" s="6">
        <v>2025</v>
      </c>
      <c r="O18" s="113" t="s">
        <v>291</v>
      </c>
      <c r="P18" s="165" t="s">
        <v>22</v>
      </c>
      <c r="Q18" s="73" t="s">
        <v>22</v>
      </c>
      <c r="R18" s="70">
        <v>7.0000000000000007E-2</v>
      </c>
      <c r="S18" s="71">
        <v>28100000</v>
      </c>
      <c r="T18" s="166">
        <v>28100000</v>
      </c>
      <c r="U18" s="68" t="s">
        <v>22</v>
      </c>
      <c r="V18" s="65" t="s">
        <v>22</v>
      </c>
      <c r="W18" s="93">
        <v>0</v>
      </c>
      <c r="X18" s="6" t="s">
        <v>22</v>
      </c>
      <c r="Y18" s="21" t="s">
        <v>22</v>
      </c>
      <c r="Z18" s="89" t="s">
        <v>22</v>
      </c>
      <c r="AA18" s="99" t="s">
        <v>22</v>
      </c>
      <c r="AB18" s="100" t="s">
        <v>22</v>
      </c>
      <c r="AC18" s="101" t="s">
        <v>22</v>
      </c>
      <c r="AD18" s="23">
        <f t="shared" si="1"/>
        <v>0</v>
      </c>
      <c r="AE18" s="6" t="s">
        <v>286</v>
      </c>
      <c r="AF18" s="110">
        <v>2025</v>
      </c>
      <c r="AG18" s="65" t="s">
        <v>288</v>
      </c>
    </row>
    <row r="19" spans="1:33" s="2" customFormat="1" ht="18" customHeight="1" thickBot="1">
      <c r="A19" s="55" t="s">
        <v>92</v>
      </c>
      <c r="B19" s="59" t="s">
        <v>36</v>
      </c>
      <c r="C19" s="57" t="s">
        <v>266</v>
      </c>
      <c r="D19" s="121" t="s">
        <v>39</v>
      </c>
      <c r="E19" s="56" t="s">
        <v>277</v>
      </c>
      <c r="F19" s="76">
        <v>45239</v>
      </c>
      <c r="G19" s="60" t="s">
        <v>70</v>
      </c>
      <c r="H19" s="177" t="s">
        <v>318</v>
      </c>
      <c r="I19" s="178" t="s">
        <v>319</v>
      </c>
      <c r="J19" s="178" t="s">
        <v>320</v>
      </c>
      <c r="K19" s="178" t="s">
        <v>321</v>
      </c>
      <c r="L19" s="178" t="s">
        <v>22</v>
      </c>
      <c r="M19" s="61" t="s">
        <v>119</v>
      </c>
      <c r="N19" s="55">
        <v>2025</v>
      </c>
      <c r="O19" s="179" t="s">
        <v>291</v>
      </c>
      <c r="P19" s="85" t="s">
        <v>22</v>
      </c>
      <c r="Q19" s="180" t="s">
        <v>22</v>
      </c>
      <c r="R19" s="72">
        <v>7.0000000000000007E-2</v>
      </c>
      <c r="S19" s="86">
        <v>28100000</v>
      </c>
      <c r="T19" s="168">
        <v>28100000</v>
      </c>
      <c r="U19" s="122" t="s">
        <v>22</v>
      </c>
      <c r="V19" s="112" t="s">
        <v>22</v>
      </c>
      <c r="W19" s="94">
        <v>0</v>
      </c>
      <c r="X19" s="55" t="s">
        <v>22</v>
      </c>
      <c r="Y19" s="62" t="s">
        <v>22</v>
      </c>
      <c r="Z19" s="91" t="s">
        <v>22</v>
      </c>
      <c r="AA19" s="107" t="s">
        <v>22</v>
      </c>
      <c r="AB19" s="103" t="s">
        <v>22</v>
      </c>
      <c r="AC19" s="181" t="s">
        <v>22</v>
      </c>
      <c r="AD19" s="63">
        <f t="shared" si="1"/>
        <v>0</v>
      </c>
      <c r="AE19" s="55" t="s">
        <v>286</v>
      </c>
      <c r="AF19" s="182">
        <v>2025</v>
      </c>
      <c r="AG19" s="112" t="s">
        <v>288</v>
      </c>
    </row>
    <row r="20" spans="1:33" s="2" customFormat="1" ht="18" customHeight="1">
      <c r="A20" s="48" t="s">
        <v>93</v>
      </c>
      <c r="B20" s="183" t="s">
        <v>36</v>
      </c>
      <c r="C20" s="114" t="s">
        <v>71</v>
      </c>
      <c r="D20" s="115" t="s">
        <v>81</v>
      </c>
      <c r="E20" s="116" t="s">
        <v>276</v>
      </c>
      <c r="F20" s="117">
        <v>42695</v>
      </c>
      <c r="G20" s="50" t="s">
        <v>70</v>
      </c>
      <c r="H20" s="50" t="s">
        <v>154</v>
      </c>
      <c r="I20" s="50" t="s">
        <v>155</v>
      </c>
      <c r="J20" s="50" t="s">
        <v>156</v>
      </c>
      <c r="K20" s="50" t="s">
        <v>157</v>
      </c>
      <c r="L20" s="50" t="s">
        <v>153</v>
      </c>
      <c r="M20" s="51" t="s">
        <v>111</v>
      </c>
      <c r="N20" s="48">
        <v>2018</v>
      </c>
      <c r="O20" s="184">
        <v>43438</v>
      </c>
      <c r="P20" s="173" t="s">
        <v>236</v>
      </c>
      <c r="Q20" s="50"/>
      <c r="R20" s="174">
        <v>7.0000000000000007E-2</v>
      </c>
      <c r="S20" s="175">
        <v>20000000</v>
      </c>
      <c r="T20" s="176">
        <v>11016666.65</v>
      </c>
      <c r="U20" s="77" t="s">
        <v>22</v>
      </c>
      <c r="V20" s="64" t="s">
        <v>22</v>
      </c>
      <c r="W20" s="92">
        <v>1083257</v>
      </c>
      <c r="X20" s="185" t="s">
        <v>257</v>
      </c>
      <c r="Y20" s="53">
        <v>45657</v>
      </c>
      <c r="Z20" s="88">
        <v>87082</v>
      </c>
      <c r="AA20" s="105">
        <v>47847</v>
      </c>
      <c r="AB20" s="118" t="s">
        <v>22</v>
      </c>
      <c r="AC20" s="186" t="s">
        <v>22</v>
      </c>
      <c r="AD20" s="54">
        <f t="shared" ref="AD20:AD39" si="2">$W20/(($AD$2-$O20))</f>
        <v>451.35708333333332</v>
      </c>
      <c r="AE20" s="48" t="s">
        <v>286</v>
      </c>
      <c r="AF20" s="109">
        <v>2016</v>
      </c>
      <c r="AG20" s="64" t="s">
        <v>288</v>
      </c>
    </row>
    <row r="21" spans="1:33" s="2" customFormat="1" ht="18" customHeight="1">
      <c r="A21" s="6" t="s">
        <v>94</v>
      </c>
      <c r="B21" s="11" t="s">
        <v>36</v>
      </c>
      <c r="C21" s="7" t="s">
        <v>72</v>
      </c>
      <c r="D21" s="12" t="s">
        <v>81</v>
      </c>
      <c r="E21" s="1" t="s">
        <v>276</v>
      </c>
      <c r="F21" s="74">
        <v>42695</v>
      </c>
      <c r="G21" s="4" t="s">
        <v>70</v>
      </c>
      <c r="H21" s="4" t="s">
        <v>158</v>
      </c>
      <c r="I21" s="4" t="s">
        <v>159</v>
      </c>
      <c r="J21" s="4" t="s">
        <v>160</v>
      </c>
      <c r="K21" s="4" t="s">
        <v>161</v>
      </c>
      <c r="L21" s="4" t="s">
        <v>162</v>
      </c>
      <c r="M21" s="16" t="s">
        <v>112</v>
      </c>
      <c r="N21" s="6">
        <v>2018</v>
      </c>
      <c r="O21" s="66">
        <v>43439</v>
      </c>
      <c r="P21" s="165" t="s">
        <v>237</v>
      </c>
      <c r="Q21" s="4"/>
      <c r="R21" s="70">
        <v>7.0000000000000007E-2</v>
      </c>
      <c r="S21" s="71">
        <v>20000000</v>
      </c>
      <c r="T21" s="166">
        <v>11016666.65</v>
      </c>
      <c r="U21" s="68" t="s">
        <v>22</v>
      </c>
      <c r="V21" s="65" t="s">
        <v>22</v>
      </c>
      <c r="W21" s="93">
        <v>1001445</v>
      </c>
      <c r="X21" s="6" t="s">
        <v>257</v>
      </c>
      <c r="Y21" s="21">
        <v>45715</v>
      </c>
      <c r="Z21" s="89">
        <v>58941</v>
      </c>
      <c r="AA21" s="99">
        <v>47905</v>
      </c>
      <c r="AB21" s="100" t="s">
        <v>22</v>
      </c>
      <c r="AC21" s="101" t="s">
        <v>22</v>
      </c>
      <c r="AD21" s="23">
        <f t="shared" si="2"/>
        <v>417.44268445185492</v>
      </c>
      <c r="AE21" s="6" t="s">
        <v>286</v>
      </c>
      <c r="AF21" s="110">
        <v>2016</v>
      </c>
      <c r="AG21" s="65" t="s">
        <v>288</v>
      </c>
    </row>
    <row r="22" spans="1:33" s="2" customFormat="1" ht="18" customHeight="1">
      <c r="A22" s="6" t="s">
        <v>95</v>
      </c>
      <c r="B22" s="11" t="s">
        <v>36</v>
      </c>
      <c r="C22" s="7" t="s">
        <v>73</v>
      </c>
      <c r="D22" s="12" t="s">
        <v>81</v>
      </c>
      <c r="E22" s="1" t="s">
        <v>276</v>
      </c>
      <c r="F22" s="74">
        <v>42695</v>
      </c>
      <c r="G22" s="4" t="s">
        <v>70</v>
      </c>
      <c r="H22" s="4" t="s">
        <v>163</v>
      </c>
      <c r="I22" s="4" t="s">
        <v>164</v>
      </c>
      <c r="J22" s="4" t="s">
        <v>165</v>
      </c>
      <c r="K22" s="4" t="s">
        <v>166</v>
      </c>
      <c r="L22" s="4" t="s">
        <v>167</v>
      </c>
      <c r="M22" s="16" t="s">
        <v>114</v>
      </c>
      <c r="N22" s="6">
        <v>2018</v>
      </c>
      <c r="O22" s="66">
        <v>43461</v>
      </c>
      <c r="P22" s="165" t="s">
        <v>238</v>
      </c>
      <c r="Q22" s="4"/>
      <c r="R22" s="70">
        <v>7.0000000000000007E-2</v>
      </c>
      <c r="S22" s="71">
        <v>20000000</v>
      </c>
      <c r="T22" s="166">
        <v>11016666.65</v>
      </c>
      <c r="U22" s="68" t="s">
        <v>22</v>
      </c>
      <c r="V22" s="65" t="s">
        <v>22</v>
      </c>
      <c r="W22" s="93">
        <v>991403</v>
      </c>
      <c r="X22" s="79" t="s">
        <v>257</v>
      </c>
      <c r="Y22" s="21">
        <v>45749</v>
      </c>
      <c r="Z22" s="89">
        <v>33232</v>
      </c>
      <c r="AA22" s="99">
        <v>47938</v>
      </c>
      <c r="AB22" s="100" t="s">
        <v>22</v>
      </c>
      <c r="AC22" s="101" t="s">
        <v>22</v>
      </c>
      <c r="AD22" s="23">
        <f t="shared" si="2"/>
        <v>417.0816154816996</v>
      </c>
      <c r="AE22" s="6" t="s">
        <v>286</v>
      </c>
      <c r="AF22" s="110">
        <v>2016</v>
      </c>
      <c r="AG22" s="65" t="s">
        <v>288</v>
      </c>
    </row>
    <row r="23" spans="1:33" s="2" customFormat="1" ht="18" customHeight="1">
      <c r="A23" s="6" t="s">
        <v>96</v>
      </c>
      <c r="B23" s="11" t="s">
        <v>36</v>
      </c>
      <c r="C23" s="7" t="s">
        <v>74</v>
      </c>
      <c r="D23" s="12" t="s">
        <v>81</v>
      </c>
      <c r="E23" s="1" t="s">
        <v>276</v>
      </c>
      <c r="F23" s="74">
        <v>42695</v>
      </c>
      <c r="G23" s="4" t="s">
        <v>70</v>
      </c>
      <c r="H23" s="4" t="s">
        <v>169</v>
      </c>
      <c r="I23" s="4" t="s">
        <v>170</v>
      </c>
      <c r="J23" s="4" t="s">
        <v>171</v>
      </c>
      <c r="K23" s="4" t="s">
        <v>172</v>
      </c>
      <c r="L23" s="4" t="s">
        <v>168</v>
      </c>
      <c r="M23" s="16" t="s">
        <v>115</v>
      </c>
      <c r="N23" s="6">
        <v>2018</v>
      </c>
      <c r="O23" s="66">
        <v>43462</v>
      </c>
      <c r="P23" s="165" t="s">
        <v>239</v>
      </c>
      <c r="Q23" s="4"/>
      <c r="R23" s="70">
        <v>7.0000000000000007E-2</v>
      </c>
      <c r="S23" s="71">
        <v>20000000</v>
      </c>
      <c r="T23" s="166">
        <v>11016666.65</v>
      </c>
      <c r="U23" s="68" t="s">
        <v>22</v>
      </c>
      <c r="V23" s="65" t="s">
        <v>22</v>
      </c>
      <c r="W23" s="93">
        <v>1043057</v>
      </c>
      <c r="X23" s="6" t="s">
        <v>257</v>
      </c>
      <c r="Y23" s="21">
        <v>45747</v>
      </c>
      <c r="Z23" s="89">
        <v>42595</v>
      </c>
      <c r="AA23" s="99">
        <v>413179</v>
      </c>
      <c r="AB23" s="100" t="s">
        <v>22</v>
      </c>
      <c r="AC23" s="101" t="s">
        <v>22</v>
      </c>
      <c r="AD23" s="23">
        <f t="shared" si="2"/>
        <v>438.99705387205387</v>
      </c>
      <c r="AE23" s="6" t="s">
        <v>286</v>
      </c>
      <c r="AF23" s="110">
        <v>2016</v>
      </c>
      <c r="AG23" s="65" t="s">
        <v>288</v>
      </c>
    </row>
    <row r="24" spans="1:33" s="2" customFormat="1" ht="18" customHeight="1">
      <c r="A24" s="6" t="s">
        <v>97</v>
      </c>
      <c r="B24" s="11" t="s">
        <v>36</v>
      </c>
      <c r="C24" s="80" t="s">
        <v>75</v>
      </c>
      <c r="D24" s="12" t="s">
        <v>81</v>
      </c>
      <c r="E24" s="1" t="s">
        <v>276</v>
      </c>
      <c r="F24" s="74">
        <v>42695</v>
      </c>
      <c r="G24" s="4" t="s">
        <v>70</v>
      </c>
      <c r="H24" s="4" t="s">
        <v>174</v>
      </c>
      <c r="I24" s="4" t="s">
        <v>175</v>
      </c>
      <c r="J24" s="4" t="s">
        <v>176</v>
      </c>
      <c r="K24" s="4" t="s">
        <v>177</v>
      </c>
      <c r="L24" s="4" t="s">
        <v>173</v>
      </c>
      <c r="M24" s="16" t="s">
        <v>116</v>
      </c>
      <c r="N24" s="79">
        <v>2019</v>
      </c>
      <c r="O24" s="81">
        <v>43551</v>
      </c>
      <c r="P24" s="165" t="s">
        <v>240</v>
      </c>
      <c r="Q24" s="83">
        <v>43555</v>
      </c>
      <c r="R24" s="70">
        <v>7.0000000000000007E-2</v>
      </c>
      <c r="S24" s="71">
        <v>20000000</v>
      </c>
      <c r="T24" s="166">
        <v>11366666.65</v>
      </c>
      <c r="U24" s="68" t="s">
        <v>22</v>
      </c>
      <c r="V24" s="65" t="s">
        <v>22</v>
      </c>
      <c r="W24" s="87">
        <v>886432</v>
      </c>
      <c r="X24" s="79" t="s">
        <v>257</v>
      </c>
      <c r="Y24" s="82">
        <v>45807</v>
      </c>
      <c r="Z24" s="90">
        <v>11954</v>
      </c>
      <c r="AA24" s="97">
        <v>47997</v>
      </c>
      <c r="AB24" s="100" t="s">
        <v>22</v>
      </c>
      <c r="AC24" s="101" t="s">
        <v>22</v>
      </c>
      <c r="AD24" s="23">
        <f t="shared" si="2"/>
        <v>387.59597726278969</v>
      </c>
      <c r="AE24" s="6" t="s">
        <v>286</v>
      </c>
      <c r="AF24" s="110">
        <v>2016</v>
      </c>
      <c r="AG24" s="65" t="s">
        <v>288</v>
      </c>
    </row>
    <row r="25" spans="1:33" s="2" customFormat="1" ht="18" customHeight="1">
      <c r="A25" s="6" t="s">
        <v>98</v>
      </c>
      <c r="B25" s="11" t="s">
        <v>36</v>
      </c>
      <c r="C25" s="80" t="s">
        <v>76</v>
      </c>
      <c r="D25" s="12" t="s">
        <v>81</v>
      </c>
      <c r="E25" s="1" t="s">
        <v>276</v>
      </c>
      <c r="F25" s="74">
        <v>42695</v>
      </c>
      <c r="G25" s="4" t="s">
        <v>70</v>
      </c>
      <c r="H25" s="4" t="s">
        <v>179</v>
      </c>
      <c r="I25" s="4" t="s">
        <v>180</v>
      </c>
      <c r="J25" s="4" t="s">
        <v>181</v>
      </c>
      <c r="K25" s="4" t="s">
        <v>182</v>
      </c>
      <c r="L25" s="4" t="s">
        <v>178</v>
      </c>
      <c r="M25" s="16" t="s">
        <v>117</v>
      </c>
      <c r="N25" s="79">
        <v>2019</v>
      </c>
      <c r="O25" s="81">
        <v>43797</v>
      </c>
      <c r="P25" s="165" t="s">
        <v>241</v>
      </c>
      <c r="Q25" s="83">
        <v>43810</v>
      </c>
      <c r="R25" s="70">
        <v>7.0000000000000007E-2</v>
      </c>
      <c r="S25" s="71">
        <v>20000000</v>
      </c>
      <c r="T25" s="166">
        <v>12416666.65</v>
      </c>
      <c r="U25" s="68" t="s">
        <v>22</v>
      </c>
      <c r="V25" s="65" t="s">
        <v>22</v>
      </c>
      <c r="W25" s="87">
        <v>855535</v>
      </c>
      <c r="X25" s="95" t="s">
        <v>22</v>
      </c>
      <c r="Y25" s="96" t="s">
        <v>22</v>
      </c>
      <c r="Z25" s="90" t="s">
        <v>22</v>
      </c>
      <c r="AA25" s="99">
        <v>45985</v>
      </c>
      <c r="AB25" s="100" t="s">
        <v>22</v>
      </c>
      <c r="AC25" s="101" t="s">
        <v>22</v>
      </c>
      <c r="AD25" s="23">
        <f t="shared" si="2"/>
        <v>419.17442430181285</v>
      </c>
      <c r="AE25" s="6" t="s">
        <v>286</v>
      </c>
      <c r="AF25" s="110">
        <v>2016</v>
      </c>
      <c r="AG25" s="65" t="s">
        <v>288</v>
      </c>
    </row>
    <row r="26" spans="1:33" s="2" customFormat="1" ht="18" customHeight="1">
      <c r="A26" s="6" t="s">
        <v>99</v>
      </c>
      <c r="B26" s="11" t="s">
        <v>36</v>
      </c>
      <c r="C26" s="80" t="s">
        <v>77</v>
      </c>
      <c r="D26" s="12" t="s">
        <v>81</v>
      </c>
      <c r="E26" s="1" t="s">
        <v>276</v>
      </c>
      <c r="F26" s="74">
        <v>42695</v>
      </c>
      <c r="G26" s="4" t="s">
        <v>70</v>
      </c>
      <c r="H26" s="4" t="s">
        <v>184</v>
      </c>
      <c r="I26" s="4" t="s">
        <v>185</v>
      </c>
      <c r="J26" s="4" t="s">
        <v>186</v>
      </c>
      <c r="K26" s="4" t="s">
        <v>187</v>
      </c>
      <c r="L26" s="4" t="s">
        <v>183</v>
      </c>
      <c r="M26" s="16" t="s">
        <v>118</v>
      </c>
      <c r="N26" s="79">
        <v>2019</v>
      </c>
      <c r="O26" s="81">
        <v>43798</v>
      </c>
      <c r="P26" s="165" t="s">
        <v>242</v>
      </c>
      <c r="Q26" s="83">
        <v>43810</v>
      </c>
      <c r="R26" s="70">
        <v>7.0000000000000007E-2</v>
      </c>
      <c r="S26" s="71">
        <v>20000000</v>
      </c>
      <c r="T26" s="166">
        <v>12416666.65</v>
      </c>
      <c r="U26" s="68" t="s">
        <v>22</v>
      </c>
      <c r="V26" s="65" t="s">
        <v>22</v>
      </c>
      <c r="W26" s="87">
        <v>927496</v>
      </c>
      <c r="X26" s="95" t="s">
        <v>22</v>
      </c>
      <c r="Y26" s="96" t="s">
        <v>22</v>
      </c>
      <c r="Z26" s="90" t="s">
        <v>22</v>
      </c>
      <c r="AA26" s="99">
        <v>45985</v>
      </c>
      <c r="AB26" s="100" t="s">
        <v>22</v>
      </c>
      <c r="AC26" s="101" t="s">
        <v>22</v>
      </c>
      <c r="AD26" s="23">
        <f t="shared" si="2"/>
        <v>454.65490196078429</v>
      </c>
      <c r="AE26" s="6" t="s">
        <v>286</v>
      </c>
      <c r="AF26" s="110">
        <v>2016</v>
      </c>
      <c r="AG26" s="65" t="s">
        <v>288</v>
      </c>
    </row>
    <row r="27" spans="1:33" s="2" customFormat="1" ht="18" customHeight="1">
      <c r="A27" s="6" t="s">
        <v>100</v>
      </c>
      <c r="B27" s="11" t="s">
        <v>36</v>
      </c>
      <c r="C27" s="80" t="s">
        <v>78</v>
      </c>
      <c r="D27" s="12" t="s">
        <v>81</v>
      </c>
      <c r="E27" s="1" t="s">
        <v>276</v>
      </c>
      <c r="F27" s="74">
        <v>42695</v>
      </c>
      <c r="G27" s="4" t="s">
        <v>70</v>
      </c>
      <c r="H27" s="4" t="s">
        <v>189</v>
      </c>
      <c r="I27" s="4" t="s">
        <v>190</v>
      </c>
      <c r="J27" s="4" t="s">
        <v>191</v>
      </c>
      <c r="K27" s="4" t="s">
        <v>192</v>
      </c>
      <c r="L27" s="4" t="s">
        <v>188</v>
      </c>
      <c r="M27" s="16" t="s">
        <v>119</v>
      </c>
      <c r="N27" s="79">
        <v>2019</v>
      </c>
      <c r="O27" s="81">
        <v>43816</v>
      </c>
      <c r="P27" s="165" t="s">
        <v>243</v>
      </c>
      <c r="Q27" s="83">
        <v>43818</v>
      </c>
      <c r="R27" s="70">
        <v>7.0000000000000007E-2</v>
      </c>
      <c r="S27" s="71">
        <v>20000000</v>
      </c>
      <c r="T27" s="166">
        <v>12416666.65</v>
      </c>
      <c r="U27" s="68" t="s">
        <v>22</v>
      </c>
      <c r="V27" s="65" t="s">
        <v>22</v>
      </c>
      <c r="W27" s="87">
        <v>879975</v>
      </c>
      <c r="X27" s="95" t="s">
        <v>22</v>
      </c>
      <c r="Y27" s="96" t="s">
        <v>22</v>
      </c>
      <c r="Z27" s="90" t="s">
        <v>22</v>
      </c>
      <c r="AA27" s="99">
        <v>46002</v>
      </c>
      <c r="AB27" s="100" t="s">
        <v>22</v>
      </c>
      <c r="AC27" s="101" t="s">
        <v>22</v>
      </c>
      <c r="AD27" s="23">
        <f t="shared" si="2"/>
        <v>435.20029673590506</v>
      </c>
      <c r="AE27" s="6" t="s">
        <v>286</v>
      </c>
      <c r="AF27" s="110">
        <v>2016</v>
      </c>
      <c r="AG27" s="65" t="s">
        <v>288</v>
      </c>
    </row>
    <row r="28" spans="1:33" s="2" customFormat="1" ht="18" customHeight="1">
      <c r="A28" s="6" t="s">
        <v>101</v>
      </c>
      <c r="B28" s="11" t="s">
        <v>36</v>
      </c>
      <c r="C28" s="80" t="s">
        <v>79</v>
      </c>
      <c r="D28" s="12" t="s">
        <v>81</v>
      </c>
      <c r="E28" s="1" t="s">
        <v>276</v>
      </c>
      <c r="F28" s="74">
        <v>42695</v>
      </c>
      <c r="G28" s="4" t="s">
        <v>70</v>
      </c>
      <c r="H28" s="4" t="s">
        <v>194</v>
      </c>
      <c r="I28" s="4" t="s">
        <v>195</v>
      </c>
      <c r="J28" s="4" t="s">
        <v>196</v>
      </c>
      <c r="K28" s="4" t="s">
        <v>197</v>
      </c>
      <c r="L28" s="4" t="s">
        <v>193</v>
      </c>
      <c r="M28" s="16" t="s">
        <v>120</v>
      </c>
      <c r="N28" s="79">
        <v>2019</v>
      </c>
      <c r="O28" s="81">
        <v>43817</v>
      </c>
      <c r="P28" s="165" t="s">
        <v>244</v>
      </c>
      <c r="Q28" s="83">
        <v>43818</v>
      </c>
      <c r="R28" s="70">
        <v>7.0000000000000007E-2</v>
      </c>
      <c r="S28" s="71">
        <v>20000000</v>
      </c>
      <c r="T28" s="166">
        <v>12416666.65</v>
      </c>
      <c r="U28" s="68" t="s">
        <v>22</v>
      </c>
      <c r="V28" s="65" t="s">
        <v>22</v>
      </c>
      <c r="W28" s="87">
        <v>881295</v>
      </c>
      <c r="X28" s="95" t="s">
        <v>22</v>
      </c>
      <c r="Y28" s="96" t="s">
        <v>22</v>
      </c>
      <c r="Z28" s="90" t="s">
        <v>22</v>
      </c>
      <c r="AA28" s="99">
        <v>46003</v>
      </c>
      <c r="AB28" s="100" t="s">
        <v>22</v>
      </c>
      <c r="AC28" s="101" t="s">
        <v>22</v>
      </c>
      <c r="AD28" s="23">
        <f t="shared" si="2"/>
        <v>436.06877783275604</v>
      </c>
      <c r="AE28" s="6" t="s">
        <v>286</v>
      </c>
      <c r="AF28" s="110">
        <v>2016</v>
      </c>
      <c r="AG28" s="65" t="s">
        <v>288</v>
      </c>
    </row>
    <row r="29" spans="1:33" s="2" customFormat="1" ht="18" customHeight="1" thickBot="1">
      <c r="A29" s="55" t="s">
        <v>102</v>
      </c>
      <c r="B29" s="59" t="s">
        <v>36</v>
      </c>
      <c r="C29" s="57" t="s">
        <v>80</v>
      </c>
      <c r="D29" s="121" t="s">
        <v>81</v>
      </c>
      <c r="E29" s="56" t="s">
        <v>276</v>
      </c>
      <c r="F29" s="76">
        <v>42695</v>
      </c>
      <c r="G29" s="60" t="s">
        <v>70</v>
      </c>
      <c r="H29" s="60" t="s">
        <v>199</v>
      </c>
      <c r="I29" s="60" t="s">
        <v>200</v>
      </c>
      <c r="J29" s="60" t="s">
        <v>201</v>
      </c>
      <c r="K29" s="60" t="s">
        <v>202</v>
      </c>
      <c r="L29" s="60" t="s">
        <v>198</v>
      </c>
      <c r="M29" s="61" t="s">
        <v>121</v>
      </c>
      <c r="N29" s="55">
        <v>2020</v>
      </c>
      <c r="O29" s="67">
        <v>43879</v>
      </c>
      <c r="P29" s="85" t="s">
        <v>245</v>
      </c>
      <c r="Q29" s="60"/>
      <c r="R29" s="72">
        <v>7.0000000000000007E-2</v>
      </c>
      <c r="S29" s="86">
        <v>20000000</v>
      </c>
      <c r="T29" s="168">
        <v>12649999.98</v>
      </c>
      <c r="U29" s="122" t="s">
        <v>22</v>
      </c>
      <c r="V29" s="112" t="s">
        <v>22</v>
      </c>
      <c r="W29" s="94">
        <v>906154</v>
      </c>
      <c r="X29" s="187" t="s">
        <v>22</v>
      </c>
      <c r="Y29" s="188" t="s">
        <v>22</v>
      </c>
      <c r="Z29" s="91" t="s">
        <v>22</v>
      </c>
      <c r="AA29" s="107">
        <v>46069</v>
      </c>
      <c r="AB29" s="103" t="s">
        <v>22</v>
      </c>
      <c r="AC29" s="181" t="s">
        <v>22</v>
      </c>
      <c r="AD29" s="63">
        <f t="shared" si="2"/>
        <v>462.55946911689637</v>
      </c>
      <c r="AE29" s="55" t="s">
        <v>286</v>
      </c>
      <c r="AF29" s="182">
        <v>2016</v>
      </c>
      <c r="AG29" s="112" t="s">
        <v>288</v>
      </c>
    </row>
    <row r="30" spans="1:33" s="2" customFormat="1" ht="18" customHeight="1">
      <c r="A30" s="48" t="s">
        <v>103</v>
      </c>
      <c r="B30" s="183" t="s">
        <v>36</v>
      </c>
      <c r="C30" s="189" t="s">
        <v>82</v>
      </c>
      <c r="D30" s="190" t="s">
        <v>40</v>
      </c>
      <c r="E30" s="183" t="s">
        <v>274</v>
      </c>
      <c r="F30" s="191" t="s">
        <v>275</v>
      </c>
      <c r="G30" s="50" t="s">
        <v>70</v>
      </c>
      <c r="H30" s="50" t="s">
        <v>203</v>
      </c>
      <c r="I30" s="50" t="s">
        <v>204</v>
      </c>
      <c r="J30" s="50" t="s">
        <v>205</v>
      </c>
      <c r="K30" s="50" t="s">
        <v>22</v>
      </c>
      <c r="L30" s="50" t="s">
        <v>22</v>
      </c>
      <c r="M30" s="192">
        <v>645</v>
      </c>
      <c r="N30" s="185">
        <v>1976</v>
      </c>
      <c r="O30" s="193">
        <v>27902</v>
      </c>
      <c r="P30" s="173" t="s">
        <v>246</v>
      </c>
      <c r="Q30" s="194">
        <v>40525</v>
      </c>
      <c r="R30" s="174">
        <v>7.0000000000000007E-2</v>
      </c>
      <c r="S30" s="175">
        <v>1829156.97</v>
      </c>
      <c r="T30" s="176">
        <v>117540.55</v>
      </c>
      <c r="U30" s="77" t="s">
        <v>22</v>
      </c>
      <c r="V30" s="64" t="s">
        <v>22</v>
      </c>
      <c r="W30" s="195">
        <v>4533207</v>
      </c>
      <c r="X30" s="196" t="s">
        <v>258</v>
      </c>
      <c r="Y30" s="197">
        <v>45044</v>
      </c>
      <c r="Z30" s="198">
        <v>175823</v>
      </c>
      <c r="AA30" s="199">
        <v>46870</v>
      </c>
      <c r="AB30" s="118" t="s">
        <v>260</v>
      </c>
      <c r="AC30" s="119">
        <v>46871</v>
      </c>
      <c r="AD30" s="54">
        <f t="shared" si="2"/>
        <v>252.74347680642285</v>
      </c>
      <c r="AE30" s="48" t="s">
        <v>286</v>
      </c>
      <c r="AF30" s="109">
        <v>2016</v>
      </c>
      <c r="AG30" s="64" t="s">
        <v>289</v>
      </c>
    </row>
    <row r="31" spans="1:33" s="2" customFormat="1" ht="18" customHeight="1">
      <c r="A31" s="6" t="s">
        <v>104</v>
      </c>
      <c r="B31" s="11" t="s">
        <v>36</v>
      </c>
      <c r="C31" s="80" t="s">
        <v>83</v>
      </c>
      <c r="D31" s="17" t="s">
        <v>40</v>
      </c>
      <c r="E31" s="11" t="s">
        <v>274</v>
      </c>
      <c r="F31" s="75" t="s">
        <v>275</v>
      </c>
      <c r="G31" s="4" t="s">
        <v>70</v>
      </c>
      <c r="H31" s="4" t="s">
        <v>206</v>
      </c>
      <c r="I31" s="4" t="s">
        <v>207</v>
      </c>
      <c r="J31" s="4" t="s">
        <v>208</v>
      </c>
      <c r="K31" s="4" t="s">
        <v>22</v>
      </c>
      <c r="L31" s="4" t="s">
        <v>22</v>
      </c>
      <c r="M31" s="18">
        <v>662</v>
      </c>
      <c r="N31" s="79">
        <v>1977</v>
      </c>
      <c r="O31" s="81">
        <v>28158</v>
      </c>
      <c r="P31" s="165" t="s">
        <v>247</v>
      </c>
      <c r="Q31" s="83">
        <v>40526</v>
      </c>
      <c r="R31" s="70">
        <v>7.0000000000000007E-2</v>
      </c>
      <c r="S31" s="71">
        <v>1990632.38</v>
      </c>
      <c r="T31" s="166">
        <v>116060.34</v>
      </c>
      <c r="U31" s="68" t="s">
        <v>22</v>
      </c>
      <c r="V31" s="65" t="s">
        <v>22</v>
      </c>
      <c r="W31" s="87">
        <v>4859379</v>
      </c>
      <c r="X31" s="79" t="s">
        <v>259</v>
      </c>
      <c r="Y31" s="82">
        <v>44994</v>
      </c>
      <c r="Z31" s="90">
        <v>194397</v>
      </c>
      <c r="AA31" s="97">
        <v>46820</v>
      </c>
      <c r="AB31" s="100" t="s">
        <v>280</v>
      </c>
      <c r="AC31" s="102">
        <v>46821</v>
      </c>
      <c r="AD31" s="23">
        <f t="shared" si="2"/>
        <v>274.85175339366515</v>
      </c>
      <c r="AE31" s="6" t="s">
        <v>286</v>
      </c>
      <c r="AF31" s="110">
        <v>2016</v>
      </c>
      <c r="AG31" s="65" t="s">
        <v>289</v>
      </c>
    </row>
    <row r="32" spans="1:33" s="2" customFormat="1" ht="18" customHeight="1" thickBot="1">
      <c r="A32" s="55" t="s">
        <v>105</v>
      </c>
      <c r="B32" s="59" t="s">
        <v>36</v>
      </c>
      <c r="C32" s="57" t="s">
        <v>84</v>
      </c>
      <c r="D32" s="58" t="s">
        <v>40</v>
      </c>
      <c r="E32" s="59" t="s">
        <v>274</v>
      </c>
      <c r="F32" s="76" t="s">
        <v>275</v>
      </c>
      <c r="G32" s="60" t="s">
        <v>70</v>
      </c>
      <c r="H32" s="60" t="s">
        <v>209</v>
      </c>
      <c r="I32" s="60" t="s">
        <v>210</v>
      </c>
      <c r="J32" s="60" t="s">
        <v>211</v>
      </c>
      <c r="K32" s="60" t="s">
        <v>22</v>
      </c>
      <c r="L32" s="60" t="s">
        <v>22</v>
      </c>
      <c r="M32" s="61">
        <v>718</v>
      </c>
      <c r="N32" s="55">
        <v>1977</v>
      </c>
      <c r="O32" s="67">
        <v>28426</v>
      </c>
      <c r="P32" s="85" t="s">
        <v>248</v>
      </c>
      <c r="Q32" s="20">
        <v>40529</v>
      </c>
      <c r="R32" s="72">
        <v>7.0000000000000007E-2</v>
      </c>
      <c r="S32" s="86">
        <v>1982435.67</v>
      </c>
      <c r="T32" s="168">
        <v>114295.62</v>
      </c>
      <c r="U32" s="122" t="s">
        <v>22</v>
      </c>
      <c r="V32" s="112" t="s">
        <v>22</v>
      </c>
      <c r="W32" s="94">
        <v>3634866</v>
      </c>
      <c r="X32" s="55" t="s">
        <v>258</v>
      </c>
      <c r="Y32" s="62">
        <v>44939</v>
      </c>
      <c r="Z32" s="91">
        <v>195759</v>
      </c>
      <c r="AA32" s="107">
        <v>46764</v>
      </c>
      <c r="AB32" s="103" t="s">
        <v>260</v>
      </c>
      <c r="AC32" s="104">
        <v>46765</v>
      </c>
      <c r="AD32" s="63">
        <f t="shared" si="2"/>
        <v>208.75637491385251</v>
      </c>
      <c r="AE32" s="55" t="s">
        <v>286</v>
      </c>
      <c r="AF32" s="182">
        <v>2016</v>
      </c>
      <c r="AG32" s="112" t="s">
        <v>289</v>
      </c>
    </row>
    <row r="33" spans="1:33" s="2" customFormat="1" ht="18" customHeight="1">
      <c r="A33" s="48" t="s">
        <v>106</v>
      </c>
      <c r="B33" s="183" t="s">
        <v>36</v>
      </c>
      <c r="C33" s="189" t="s">
        <v>85</v>
      </c>
      <c r="D33" s="190" t="s">
        <v>40</v>
      </c>
      <c r="E33" s="183" t="s">
        <v>279</v>
      </c>
      <c r="F33" s="191">
        <v>41811</v>
      </c>
      <c r="G33" s="50" t="s">
        <v>70</v>
      </c>
      <c r="H33" s="50" t="s">
        <v>212</v>
      </c>
      <c r="I33" s="50" t="s">
        <v>213</v>
      </c>
      <c r="J33" s="50" t="s">
        <v>214</v>
      </c>
      <c r="K33" s="50" t="s">
        <v>22</v>
      </c>
      <c r="L33" s="50" t="s">
        <v>22</v>
      </c>
      <c r="M33" s="192" t="s">
        <v>122</v>
      </c>
      <c r="N33" s="185">
        <v>1979</v>
      </c>
      <c r="O33" s="193">
        <v>29150</v>
      </c>
      <c r="P33" s="173" t="s">
        <v>249</v>
      </c>
      <c r="Q33" s="194">
        <v>40868</v>
      </c>
      <c r="R33" s="174">
        <v>7.0000000000000007E-2</v>
      </c>
      <c r="S33" s="175">
        <v>6639000</v>
      </c>
      <c r="T33" s="176">
        <v>742147.5</v>
      </c>
      <c r="U33" s="200">
        <v>2012</v>
      </c>
      <c r="V33" s="193">
        <v>41200</v>
      </c>
      <c r="W33" s="195">
        <v>3953844</v>
      </c>
      <c r="X33" s="185" t="s">
        <v>256</v>
      </c>
      <c r="Y33" s="197">
        <v>45819</v>
      </c>
      <c r="Z33" s="198">
        <v>1567</v>
      </c>
      <c r="AA33" s="199">
        <v>47644</v>
      </c>
      <c r="AB33" s="118" t="s">
        <v>280</v>
      </c>
      <c r="AC33" s="119">
        <v>47645</v>
      </c>
      <c r="AD33" s="54">
        <f t="shared" si="2"/>
        <v>236.92737296260785</v>
      </c>
      <c r="AE33" s="48" t="s">
        <v>286</v>
      </c>
      <c r="AF33" s="109">
        <v>2016</v>
      </c>
      <c r="AG33" s="64" t="s">
        <v>288</v>
      </c>
    </row>
    <row r="34" spans="1:33" s="2" customFormat="1" ht="18" customHeight="1">
      <c r="A34" s="6" t="s">
        <v>267</v>
      </c>
      <c r="B34" s="11" t="s">
        <v>36</v>
      </c>
      <c r="C34" s="80" t="s">
        <v>86</v>
      </c>
      <c r="D34" s="17" t="s">
        <v>40</v>
      </c>
      <c r="E34" s="11" t="s">
        <v>279</v>
      </c>
      <c r="F34" s="75">
        <v>41811</v>
      </c>
      <c r="G34" s="4" t="s">
        <v>70</v>
      </c>
      <c r="H34" s="4" t="s">
        <v>219</v>
      </c>
      <c r="I34" s="4" t="s">
        <v>220</v>
      </c>
      <c r="J34" s="4" t="s">
        <v>218</v>
      </c>
      <c r="K34" s="4" t="s">
        <v>22</v>
      </c>
      <c r="L34" s="4" t="s">
        <v>22</v>
      </c>
      <c r="M34" s="18" t="s">
        <v>123</v>
      </c>
      <c r="N34" s="79">
        <v>1981</v>
      </c>
      <c r="O34" s="81">
        <v>29929</v>
      </c>
      <c r="P34" s="165" t="s">
        <v>250</v>
      </c>
      <c r="Q34" s="83">
        <v>40898</v>
      </c>
      <c r="R34" s="70">
        <v>7.0000000000000007E-2</v>
      </c>
      <c r="S34" s="71">
        <v>6644000</v>
      </c>
      <c r="T34" s="166">
        <v>776279.15</v>
      </c>
      <c r="U34" s="161">
        <v>2012</v>
      </c>
      <c r="V34" s="81">
        <v>41212</v>
      </c>
      <c r="W34" s="87">
        <v>4037007</v>
      </c>
      <c r="X34" s="79" t="s">
        <v>256</v>
      </c>
      <c r="Y34" s="82">
        <v>45728</v>
      </c>
      <c r="Z34" s="90">
        <v>24253</v>
      </c>
      <c r="AA34" s="97">
        <v>47553</v>
      </c>
      <c r="AB34" s="100" t="s">
        <v>280</v>
      </c>
      <c r="AC34" s="102">
        <v>47554</v>
      </c>
      <c r="AD34" s="23">
        <f t="shared" si="2"/>
        <v>253.7561757495757</v>
      </c>
      <c r="AE34" s="6" t="s">
        <v>286</v>
      </c>
      <c r="AF34" s="110">
        <v>2016</v>
      </c>
      <c r="AG34" s="65" t="s">
        <v>288</v>
      </c>
    </row>
    <row r="35" spans="1:33" s="2" customFormat="1" ht="18" customHeight="1">
      <c r="A35" s="6" t="s">
        <v>268</v>
      </c>
      <c r="B35" s="11" t="s">
        <v>36</v>
      </c>
      <c r="C35" s="80" t="s">
        <v>87</v>
      </c>
      <c r="D35" s="17" t="s">
        <v>40</v>
      </c>
      <c r="E35" s="11" t="s">
        <v>279</v>
      </c>
      <c r="F35" s="75">
        <v>41811</v>
      </c>
      <c r="G35" s="4" t="s">
        <v>70</v>
      </c>
      <c r="H35" s="4" t="s">
        <v>222</v>
      </c>
      <c r="I35" s="4" t="s">
        <v>223</v>
      </c>
      <c r="J35" s="4" t="s">
        <v>221</v>
      </c>
      <c r="K35" s="4" t="s">
        <v>22</v>
      </c>
      <c r="L35" s="4" t="s">
        <v>22</v>
      </c>
      <c r="M35" s="18">
        <v>409</v>
      </c>
      <c r="N35" s="79">
        <v>1983</v>
      </c>
      <c r="O35" s="106">
        <v>30317</v>
      </c>
      <c r="P35" s="165" t="s">
        <v>252</v>
      </c>
      <c r="Q35" s="83">
        <v>40526</v>
      </c>
      <c r="R35" s="70">
        <v>7.0000000000000007E-2</v>
      </c>
      <c r="S35" s="71">
        <v>6605751.2300000004</v>
      </c>
      <c r="T35" s="166">
        <v>334947.21999999997</v>
      </c>
      <c r="U35" s="161">
        <v>2011</v>
      </c>
      <c r="V35" s="81">
        <v>40905</v>
      </c>
      <c r="W35" s="87">
        <v>3867210</v>
      </c>
      <c r="X35" s="79" t="s">
        <v>256</v>
      </c>
      <c r="Y35" s="82">
        <v>45695</v>
      </c>
      <c r="Z35" s="90">
        <v>26805</v>
      </c>
      <c r="AA35" s="97">
        <v>47520</v>
      </c>
      <c r="AB35" s="100" t="s">
        <v>280</v>
      </c>
      <c r="AC35" s="102">
        <v>47521</v>
      </c>
      <c r="AD35" s="23">
        <f t="shared" si="2"/>
        <v>249.1598479479415</v>
      </c>
      <c r="AE35" s="6" t="s">
        <v>286</v>
      </c>
      <c r="AF35" s="110">
        <v>2016</v>
      </c>
      <c r="AG35" s="65" t="s">
        <v>288</v>
      </c>
    </row>
    <row r="36" spans="1:33" s="2" customFormat="1" ht="18" customHeight="1">
      <c r="A36" s="6" t="s">
        <v>269</v>
      </c>
      <c r="B36" s="11" t="s">
        <v>36</v>
      </c>
      <c r="C36" s="80" t="s">
        <v>88</v>
      </c>
      <c r="D36" s="17" t="s">
        <v>40</v>
      </c>
      <c r="E36" s="11" t="s">
        <v>279</v>
      </c>
      <c r="F36" s="75">
        <v>41811</v>
      </c>
      <c r="G36" s="4" t="s">
        <v>70</v>
      </c>
      <c r="H36" s="4" t="s">
        <v>225</v>
      </c>
      <c r="I36" s="4" t="s">
        <v>226</v>
      </c>
      <c r="J36" s="4" t="s">
        <v>224</v>
      </c>
      <c r="K36" s="4" t="s">
        <v>22</v>
      </c>
      <c r="L36" s="4" t="s">
        <v>22</v>
      </c>
      <c r="M36" s="18">
        <v>428</v>
      </c>
      <c r="N36" s="79">
        <v>1983</v>
      </c>
      <c r="O36" s="81">
        <v>30589</v>
      </c>
      <c r="P36" s="165" t="s">
        <v>251</v>
      </c>
      <c r="Q36" s="83">
        <v>40898</v>
      </c>
      <c r="R36" s="70">
        <v>7.0000000000000007E-2</v>
      </c>
      <c r="S36" s="71">
        <v>6644000</v>
      </c>
      <c r="T36" s="166">
        <v>810106.65</v>
      </c>
      <c r="U36" s="161">
        <v>2012</v>
      </c>
      <c r="V36" s="81">
        <v>41249</v>
      </c>
      <c r="W36" s="87">
        <v>3999179</v>
      </c>
      <c r="X36" s="79" t="s">
        <v>256</v>
      </c>
      <c r="Y36" s="82">
        <v>45756</v>
      </c>
      <c r="Z36" s="90">
        <v>19925</v>
      </c>
      <c r="AA36" s="97">
        <v>47581</v>
      </c>
      <c r="AB36" s="100" t="s">
        <v>280</v>
      </c>
      <c r="AC36" s="102">
        <v>47582</v>
      </c>
      <c r="AD36" s="23">
        <f t="shared" si="2"/>
        <v>262.25844317660176</v>
      </c>
      <c r="AE36" s="6" t="s">
        <v>286</v>
      </c>
      <c r="AF36" s="110">
        <v>2016</v>
      </c>
      <c r="AG36" s="65" t="s">
        <v>288</v>
      </c>
    </row>
    <row r="37" spans="1:33" s="2" customFormat="1" ht="18" customHeight="1" thickBot="1">
      <c r="A37" s="55" t="s">
        <v>270</v>
      </c>
      <c r="B37" s="59" t="s">
        <v>36</v>
      </c>
      <c r="C37" s="57" t="s">
        <v>89</v>
      </c>
      <c r="D37" s="58" t="s">
        <v>40</v>
      </c>
      <c r="E37" s="59" t="s">
        <v>279</v>
      </c>
      <c r="F37" s="76">
        <v>41811</v>
      </c>
      <c r="G37" s="60" t="s">
        <v>70</v>
      </c>
      <c r="H37" s="60" t="s">
        <v>228</v>
      </c>
      <c r="I37" s="60" t="s">
        <v>229</v>
      </c>
      <c r="J37" s="60" t="s">
        <v>227</v>
      </c>
      <c r="K37" s="60" t="s">
        <v>22</v>
      </c>
      <c r="L37" s="60" t="s">
        <v>22</v>
      </c>
      <c r="M37" s="61">
        <v>671</v>
      </c>
      <c r="N37" s="55">
        <v>1990</v>
      </c>
      <c r="O37" s="67">
        <v>33054</v>
      </c>
      <c r="P37" s="85" t="s">
        <v>253</v>
      </c>
      <c r="Q37" s="20">
        <v>40529</v>
      </c>
      <c r="R37" s="72">
        <v>7.0000000000000007E-2</v>
      </c>
      <c r="S37" s="86">
        <v>9413429.0999999996</v>
      </c>
      <c r="T37" s="168">
        <v>2716510.19</v>
      </c>
      <c r="U37" s="122">
        <v>2016</v>
      </c>
      <c r="V37" s="67">
        <v>42546</v>
      </c>
      <c r="W37" s="94">
        <v>3622752</v>
      </c>
      <c r="X37" s="55" t="s">
        <v>257</v>
      </c>
      <c r="Y37" s="62">
        <v>44033</v>
      </c>
      <c r="Z37" s="91">
        <v>420523</v>
      </c>
      <c r="AA37" s="201" t="s">
        <v>22</v>
      </c>
      <c r="AB37" s="247" t="s">
        <v>281</v>
      </c>
      <c r="AC37" s="248"/>
      <c r="AD37" s="63">
        <f t="shared" si="2"/>
        <v>283.38172715894871</v>
      </c>
      <c r="AE37" s="55" t="s">
        <v>286</v>
      </c>
      <c r="AF37" s="182">
        <v>2016</v>
      </c>
      <c r="AG37" s="112" t="s">
        <v>288</v>
      </c>
    </row>
    <row r="38" spans="1:33" s="2" customFormat="1" ht="18" customHeight="1">
      <c r="A38" s="48" t="s">
        <v>271</v>
      </c>
      <c r="B38" s="183" t="s">
        <v>36</v>
      </c>
      <c r="C38" s="189" t="s">
        <v>90</v>
      </c>
      <c r="D38" s="190" t="s">
        <v>40</v>
      </c>
      <c r="E38" s="183" t="s">
        <v>278</v>
      </c>
      <c r="F38" s="191">
        <v>41453</v>
      </c>
      <c r="G38" s="50" t="s">
        <v>70</v>
      </c>
      <c r="H38" s="50" t="s">
        <v>231</v>
      </c>
      <c r="I38" s="50" t="s">
        <v>232</v>
      </c>
      <c r="J38" s="202" t="s">
        <v>230</v>
      </c>
      <c r="K38" s="50" t="s">
        <v>22</v>
      </c>
      <c r="L38" s="50" t="s">
        <v>22</v>
      </c>
      <c r="M38" s="192" t="s">
        <v>124</v>
      </c>
      <c r="N38" s="185">
        <v>1981</v>
      </c>
      <c r="O38" s="193">
        <v>29749</v>
      </c>
      <c r="P38" s="173" t="s">
        <v>254</v>
      </c>
      <c r="Q38" s="194">
        <v>40526</v>
      </c>
      <c r="R38" s="174">
        <v>7.0000000000000007E-2</v>
      </c>
      <c r="S38" s="175">
        <v>7005472.54</v>
      </c>
      <c r="T38" s="176">
        <v>1630133.12</v>
      </c>
      <c r="U38" s="200">
        <v>2014</v>
      </c>
      <c r="V38" s="193">
        <v>41962</v>
      </c>
      <c r="W38" s="195">
        <v>4165288</v>
      </c>
      <c r="X38" s="185" t="s">
        <v>256</v>
      </c>
      <c r="Y38" s="197">
        <v>45359</v>
      </c>
      <c r="Z38" s="198">
        <v>110597</v>
      </c>
      <c r="AA38" s="199">
        <v>46819</v>
      </c>
      <c r="AB38" s="118" t="s">
        <v>280</v>
      </c>
      <c r="AC38" s="119">
        <v>46819</v>
      </c>
      <c r="AD38" s="54">
        <f t="shared" si="2"/>
        <v>258.8904220274722</v>
      </c>
      <c r="AE38" s="48" t="s">
        <v>286</v>
      </c>
      <c r="AF38" s="109">
        <v>2016</v>
      </c>
      <c r="AG38" s="64" t="s">
        <v>288</v>
      </c>
    </row>
    <row r="39" spans="1:33" s="15" customFormat="1" ht="18" customHeight="1" thickBot="1">
      <c r="A39" s="55" t="s">
        <v>272</v>
      </c>
      <c r="B39" s="56" t="s">
        <v>36</v>
      </c>
      <c r="C39" s="57" t="s">
        <v>91</v>
      </c>
      <c r="D39" s="58" t="s">
        <v>40</v>
      </c>
      <c r="E39" s="59" t="s">
        <v>278</v>
      </c>
      <c r="F39" s="76">
        <v>41453</v>
      </c>
      <c r="G39" s="60" t="s">
        <v>70</v>
      </c>
      <c r="H39" s="60" t="s">
        <v>234</v>
      </c>
      <c r="I39" s="60" t="s">
        <v>235</v>
      </c>
      <c r="J39" s="60" t="s">
        <v>233</v>
      </c>
      <c r="K39" s="60" t="s">
        <v>22</v>
      </c>
      <c r="L39" s="60" t="s">
        <v>22</v>
      </c>
      <c r="M39" s="61">
        <v>385</v>
      </c>
      <c r="N39" s="55">
        <v>1982</v>
      </c>
      <c r="O39" s="67">
        <v>30258</v>
      </c>
      <c r="P39" s="85" t="s">
        <v>255</v>
      </c>
      <c r="Q39" s="20">
        <v>41213</v>
      </c>
      <c r="R39" s="72">
        <v>7.0000000000000007E-2</v>
      </c>
      <c r="S39" s="86">
        <v>7430000</v>
      </c>
      <c r="T39" s="168">
        <v>1822708.32</v>
      </c>
      <c r="U39" s="122">
        <v>2014</v>
      </c>
      <c r="V39" s="67">
        <v>41996</v>
      </c>
      <c r="W39" s="94">
        <v>4057184</v>
      </c>
      <c r="X39" s="55" t="s">
        <v>256</v>
      </c>
      <c r="Y39" s="62">
        <v>45247</v>
      </c>
      <c r="Z39" s="91">
        <v>146601</v>
      </c>
      <c r="AA39" s="107">
        <v>46707</v>
      </c>
      <c r="AB39" s="103" t="s">
        <v>280</v>
      </c>
      <c r="AC39" s="104">
        <v>46708</v>
      </c>
      <c r="AD39" s="63">
        <f t="shared" si="2"/>
        <v>260.409756097561</v>
      </c>
      <c r="AE39" s="55" t="s">
        <v>286</v>
      </c>
      <c r="AF39" s="56">
        <v>2016</v>
      </c>
      <c r="AG39" s="112" t="s">
        <v>288</v>
      </c>
    </row>
    <row r="40" spans="1:33" s="8" customFormat="1" ht="14.4" thickBot="1">
      <c r="A40" s="13"/>
      <c r="B40" s="14"/>
      <c r="C40" s="14" t="s">
        <v>37</v>
      </c>
      <c r="D40" s="14"/>
      <c r="E40" s="14"/>
      <c r="F40" s="14"/>
      <c r="G40" s="14"/>
      <c r="H40" s="84"/>
      <c r="I40" s="14"/>
      <c r="J40" s="14"/>
      <c r="K40" s="14"/>
      <c r="L40" s="14"/>
      <c r="M40" s="14"/>
      <c r="N40" s="35"/>
      <c r="O40" s="39"/>
      <c r="P40" s="44"/>
      <c r="Q40" s="45"/>
      <c r="R40" s="45"/>
      <c r="S40" s="45"/>
      <c r="T40" s="46"/>
      <c r="U40" s="162"/>
      <c r="V40" s="46"/>
      <c r="W40" s="40">
        <f>AVERAGE(W7:W39)</f>
        <v>1536394.3636363635</v>
      </c>
      <c r="X40" s="36"/>
      <c r="Y40" s="37"/>
      <c r="Z40" s="36"/>
      <c r="AA40" s="47"/>
      <c r="AB40" s="44"/>
      <c r="AC40" s="46"/>
      <c r="AD40" s="38">
        <f>AVERAGE(AD7:AD39)</f>
        <v>247.97494740400447</v>
      </c>
      <c r="AE40" s="108"/>
      <c r="AF40" s="14"/>
      <c r="AG40" s="111"/>
    </row>
    <row r="41" spans="1:33" s="8" customFormat="1" ht="14.4" thickBot="1">
      <c r="A41" s="151"/>
      <c r="B41" s="152"/>
      <c r="C41" s="153" t="s">
        <v>38</v>
      </c>
      <c r="D41" s="153"/>
      <c r="E41" s="153"/>
      <c r="F41" s="153"/>
      <c r="G41" s="153"/>
      <c r="H41" s="153"/>
      <c r="I41" s="153"/>
      <c r="J41" s="153"/>
      <c r="K41" s="153"/>
      <c r="L41" s="153"/>
      <c r="M41" s="154"/>
      <c r="N41" s="240"/>
      <c r="O41" s="241"/>
      <c r="P41" s="151"/>
      <c r="Q41" s="152"/>
      <c r="R41" s="152"/>
      <c r="S41" s="152"/>
      <c r="T41" s="155"/>
      <c r="U41" s="152"/>
      <c r="V41" s="155"/>
      <c r="W41" s="156">
        <f>SUM(W7:W39)</f>
        <v>50701014</v>
      </c>
      <c r="X41" s="157"/>
      <c r="Y41" s="158"/>
      <c r="Z41" s="158"/>
      <c r="AA41" s="152"/>
      <c r="AB41" s="152"/>
      <c r="AC41" s="152"/>
      <c r="AD41" s="159">
        <f>SUM(AD7:AD39)</f>
        <v>8183.1732643321475</v>
      </c>
      <c r="AE41" s="160"/>
      <c r="AF41" s="153"/>
      <c r="AG41" s="154"/>
    </row>
    <row r="43" spans="1:33">
      <c r="P43" s="32"/>
      <c r="Q43" s="32"/>
      <c r="R43" s="32"/>
      <c r="S43" s="32"/>
      <c r="T43" s="32"/>
      <c r="U43" s="33"/>
      <c r="V43" s="33"/>
      <c r="W43" s="33"/>
    </row>
    <row r="44" spans="1:33" ht="25.8" customHeight="1" thickBot="1">
      <c r="A44" s="246" t="s">
        <v>299</v>
      </c>
      <c r="B44" s="246"/>
      <c r="C44" s="246"/>
      <c r="D44" s="246"/>
      <c r="E44" s="246"/>
      <c r="F44" s="246"/>
      <c r="G44" s="246"/>
      <c r="H44" s="246"/>
      <c r="I44" s="246"/>
      <c r="J44" s="246"/>
      <c r="K44" s="246"/>
      <c r="L44" s="246"/>
      <c r="M44" s="246"/>
      <c r="N44" s="246"/>
      <c r="O44" s="246"/>
      <c r="P44" s="32"/>
      <c r="Q44" s="32"/>
      <c r="R44" s="34"/>
      <c r="S44" s="32"/>
      <c r="T44" s="32"/>
      <c r="U44" s="33"/>
      <c r="V44" s="33"/>
      <c r="W44" s="33"/>
    </row>
    <row r="45" spans="1:33" ht="28.2" customHeight="1">
      <c r="A45" s="236" t="s">
        <v>0</v>
      </c>
      <c r="B45" s="229" t="s">
        <v>15</v>
      </c>
      <c r="C45" s="229" t="s">
        <v>30</v>
      </c>
      <c r="D45" s="229" t="s">
        <v>21</v>
      </c>
      <c r="E45" s="233" t="s">
        <v>41</v>
      </c>
      <c r="F45" s="233" t="s">
        <v>42</v>
      </c>
      <c r="G45" s="229" t="s">
        <v>31</v>
      </c>
      <c r="H45" s="229" t="s">
        <v>217</v>
      </c>
      <c r="I45" s="229" t="s">
        <v>215</v>
      </c>
      <c r="J45" s="229" t="s">
        <v>216</v>
      </c>
      <c r="K45" s="229" t="s">
        <v>34</v>
      </c>
      <c r="L45" s="229" t="s">
        <v>35</v>
      </c>
      <c r="M45" s="207" t="s">
        <v>24</v>
      </c>
      <c r="N45" s="231" t="s">
        <v>1</v>
      </c>
      <c r="O45" s="209" t="s">
        <v>273</v>
      </c>
      <c r="P45" s="207" t="s">
        <v>55</v>
      </c>
      <c r="Q45" s="209" t="s">
        <v>29</v>
      </c>
      <c r="R45" s="217" t="s">
        <v>293</v>
      </c>
      <c r="S45" s="219" t="s">
        <v>57</v>
      </c>
      <c r="T45" s="220"/>
      <c r="U45" s="221" t="s">
        <v>297</v>
      </c>
      <c r="V45" s="223" t="s">
        <v>58</v>
      </c>
      <c r="W45" s="225" t="s">
        <v>59</v>
      </c>
      <c r="X45" s="226"/>
      <c r="Y45" s="211" t="s">
        <v>295</v>
      </c>
      <c r="Z45" s="203" t="s">
        <v>282</v>
      </c>
      <c r="AA45" s="204"/>
      <c r="AB45" s="33"/>
    </row>
    <row r="46" spans="1:33" ht="38.4" customHeight="1">
      <c r="A46" s="237"/>
      <c r="B46" s="230"/>
      <c r="C46" s="230"/>
      <c r="D46" s="230"/>
      <c r="E46" s="234"/>
      <c r="F46" s="234"/>
      <c r="G46" s="230"/>
      <c r="H46" s="230"/>
      <c r="I46" s="230"/>
      <c r="J46" s="230"/>
      <c r="K46" s="230"/>
      <c r="L46" s="230"/>
      <c r="M46" s="208"/>
      <c r="N46" s="232"/>
      <c r="O46" s="210"/>
      <c r="P46" s="208"/>
      <c r="Q46" s="210"/>
      <c r="R46" s="218"/>
      <c r="S46" s="214" t="s">
        <v>32</v>
      </c>
      <c r="T46" s="215" t="s">
        <v>294</v>
      </c>
      <c r="U46" s="222"/>
      <c r="V46" s="224"/>
      <c r="W46" s="227"/>
      <c r="X46" s="228"/>
      <c r="Y46" s="212"/>
      <c r="Z46" s="206" t="s">
        <v>283</v>
      </c>
      <c r="AA46" s="205" t="s">
        <v>324</v>
      </c>
      <c r="AB46" s="33"/>
      <c r="AE46" s="126"/>
      <c r="AF46" s="126"/>
    </row>
    <row r="47" spans="1:33" ht="28.8" customHeight="1">
      <c r="A47" s="237"/>
      <c r="B47" s="230"/>
      <c r="C47" s="230"/>
      <c r="D47" s="230"/>
      <c r="E47" s="235"/>
      <c r="F47" s="235"/>
      <c r="G47" s="230"/>
      <c r="H47" s="230"/>
      <c r="I47" s="230"/>
      <c r="J47" s="230"/>
      <c r="K47" s="230"/>
      <c r="L47" s="230"/>
      <c r="M47" s="208"/>
      <c r="N47" s="232"/>
      <c r="O47" s="210"/>
      <c r="P47" s="208"/>
      <c r="Q47" s="210"/>
      <c r="R47" s="218"/>
      <c r="S47" s="214"/>
      <c r="T47" s="216"/>
      <c r="U47" s="222"/>
      <c r="V47" s="224"/>
      <c r="W47" s="146" t="s">
        <v>25</v>
      </c>
      <c r="X47" s="147" t="s">
        <v>2</v>
      </c>
      <c r="Y47" s="213"/>
      <c r="Z47" s="206"/>
      <c r="AA47" s="205"/>
      <c r="AE47" s="126"/>
      <c r="AF47" s="127"/>
    </row>
    <row r="48" spans="1:33" ht="14.4" customHeight="1" thickBot="1">
      <c r="A48" s="130">
        <v>1</v>
      </c>
      <c r="B48" s="131">
        <v>2</v>
      </c>
      <c r="C48" s="131">
        <v>3</v>
      </c>
      <c r="D48" s="131">
        <v>4</v>
      </c>
      <c r="E48" s="131" t="s">
        <v>18</v>
      </c>
      <c r="F48" s="131" t="s">
        <v>19</v>
      </c>
      <c r="G48" s="131">
        <v>5</v>
      </c>
      <c r="H48" s="131" t="s">
        <v>16</v>
      </c>
      <c r="I48" s="131" t="s">
        <v>17</v>
      </c>
      <c r="J48" s="131" t="s">
        <v>20</v>
      </c>
      <c r="K48" s="131" t="s">
        <v>23</v>
      </c>
      <c r="L48" s="131" t="s">
        <v>33</v>
      </c>
      <c r="M48" s="132" t="s">
        <v>23</v>
      </c>
      <c r="N48" s="133">
        <v>10</v>
      </c>
      <c r="O48" s="134">
        <v>11</v>
      </c>
      <c r="P48" s="139">
        <v>10</v>
      </c>
      <c r="Q48" s="134">
        <v>11</v>
      </c>
      <c r="R48" s="140">
        <v>12</v>
      </c>
      <c r="S48" s="42">
        <v>15</v>
      </c>
      <c r="T48" s="43">
        <v>16</v>
      </c>
      <c r="U48" s="141">
        <v>17</v>
      </c>
      <c r="V48" s="41">
        <v>18</v>
      </c>
      <c r="W48" s="149" t="s">
        <v>26</v>
      </c>
      <c r="X48" s="150" t="s">
        <v>27</v>
      </c>
      <c r="Y48" s="145" t="s">
        <v>28</v>
      </c>
      <c r="Z48" s="169" t="s">
        <v>284</v>
      </c>
      <c r="AA48" s="170" t="s">
        <v>290</v>
      </c>
      <c r="AE48" s="126"/>
      <c r="AF48" s="128"/>
    </row>
    <row r="49" spans="1:32" ht="14.4" customHeight="1">
      <c r="A49" s="48" t="s">
        <v>3</v>
      </c>
      <c r="B49" s="49"/>
      <c r="C49" s="114"/>
      <c r="D49" s="115"/>
      <c r="E49" s="116"/>
      <c r="F49" s="117"/>
      <c r="G49" s="50"/>
      <c r="H49" s="77"/>
      <c r="I49" s="50"/>
      <c r="J49" s="50"/>
      <c r="K49" s="50"/>
      <c r="L49" s="50"/>
      <c r="M49" s="51"/>
      <c r="N49" s="52"/>
      <c r="O49" s="53"/>
      <c r="P49" s="50"/>
      <c r="Q49" s="64"/>
      <c r="R49" s="92"/>
      <c r="S49" s="48"/>
      <c r="T49" s="53"/>
      <c r="U49" s="88"/>
      <c r="V49" s="105"/>
      <c r="W49" s="118"/>
      <c r="X49" s="119"/>
      <c r="Y49" s="54"/>
      <c r="Z49" s="48"/>
      <c r="AA49" s="64"/>
      <c r="AE49" s="126"/>
      <c r="AF49" s="129"/>
    </row>
    <row r="50" spans="1:32" ht="14.4" customHeight="1">
      <c r="A50" s="6" t="s">
        <v>4</v>
      </c>
      <c r="B50" s="3"/>
      <c r="C50" s="7"/>
      <c r="D50" s="12"/>
      <c r="E50" s="1"/>
      <c r="F50" s="74"/>
      <c r="G50" s="4"/>
      <c r="H50" s="68"/>
      <c r="I50" s="120"/>
      <c r="J50" s="4"/>
      <c r="K50" s="4"/>
      <c r="L50" s="4"/>
      <c r="M50" s="16"/>
      <c r="N50" s="6"/>
      <c r="O50" s="21"/>
      <c r="P50" s="4"/>
      <c r="Q50" s="65"/>
      <c r="R50" s="93"/>
      <c r="S50" s="6"/>
      <c r="T50" s="21"/>
      <c r="U50" s="89"/>
      <c r="V50" s="99"/>
      <c r="W50" s="100"/>
      <c r="X50" s="102"/>
      <c r="Y50" s="23"/>
      <c r="Z50" s="6"/>
      <c r="AA50" s="65"/>
      <c r="AE50" s="126"/>
      <c r="AF50" s="129"/>
    </row>
    <row r="51" spans="1:32" ht="14.4" customHeight="1" thickBot="1">
      <c r="A51" s="55" t="s">
        <v>5</v>
      </c>
      <c r="B51" s="59"/>
      <c r="C51" s="57"/>
      <c r="D51" s="121"/>
      <c r="E51" s="56"/>
      <c r="F51" s="76"/>
      <c r="G51" s="60"/>
      <c r="H51" s="122"/>
      <c r="I51" s="60"/>
      <c r="J51" s="60"/>
      <c r="K51" s="60"/>
      <c r="L51" s="60"/>
      <c r="M51" s="61"/>
      <c r="N51" s="55"/>
      <c r="O51" s="62"/>
      <c r="P51" s="60"/>
      <c r="Q51" s="112"/>
      <c r="R51" s="94"/>
      <c r="S51" s="55"/>
      <c r="T51" s="123"/>
      <c r="U51" s="91"/>
      <c r="V51" s="107"/>
      <c r="W51" s="103"/>
      <c r="X51" s="104"/>
      <c r="Y51" s="63"/>
      <c r="Z51" s="55"/>
      <c r="AA51" s="112"/>
      <c r="AE51" s="126"/>
      <c r="AF51" s="129"/>
    </row>
    <row r="52" spans="1:32" ht="14.4" customHeight="1">
      <c r="P52" s="28"/>
      <c r="Q52" s="28"/>
      <c r="R52" s="28"/>
      <c r="S52" s="28"/>
      <c r="T52" s="29"/>
      <c r="U52" s="24"/>
      <c r="V52" s="24"/>
      <c r="W52" s="25"/>
      <c r="AE52" s="126"/>
      <c r="AF52" s="126"/>
    </row>
    <row r="53" spans="1:32" ht="14.4" customHeight="1">
      <c r="P53" s="28"/>
      <c r="Q53" s="28"/>
      <c r="R53" s="28"/>
      <c r="S53" s="28"/>
      <c r="T53" s="29"/>
      <c r="U53" s="24"/>
      <c r="V53" s="24"/>
      <c r="W53" s="25"/>
      <c r="AE53" s="126"/>
      <c r="AF53" s="126"/>
    </row>
    <row r="54" spans="1:32" ht="14.4" customHeight="1">
      <c r="P54" s="28"/>
      <c r="Q54" s="28"/>
      <c r="R54" s="28"/>
      <c r="S54" s="28"/>
      <c r="T54" s="29"/>
      <c r="U54" s="24"/>
      <c r="V54" s="24"/>
      <c r="W54" s="25"/>
      <c r="AE54" s="126"/>
      <c r="AF54" s="126"/>
    </row>
    <row r="55" spans="1:32" ht="14.4" customHeight="1">
      <c r="P55" s="28"/>
      <c r="Q55" s="28"/>
      <c r="R55" s="28"/>
      <c r="S55" s="28"/>
      <c r="T55" s="29"/>
      <c r="U55" s="24"/>
      <c r="V55" s="24"/>
      <c r="W55" s="25"/>
    </row>
    <row r="56" spans="1:32" ht="14.4" customHeight="1">
      <c r="P56" s="28"/>
      <c r="Q56" s="28"/>
      <c r="R56" s="28"/>
      <c r="S56" s="28"/>
      <c r="T56" s="29"/>
      <c r="U56" s="24"/>
      <c r="V56" s="24"/>
      <c r="W56" s="25"/>
    </row>
    <row r="57" spans="1:32" ht="14.4" customHeight="1">
      <c r="P57" s="28"/>
      <c r="Q57" s="28"/>
      <c r="R57" s="28"/>
      <c r="S57" s="28"/>
      <c r="T57" s="29"/>
      <c r="U57" s="24"/>
      <c r="V57" s="24"/>
      <c r="W57" s="25"/>
    </row>
    <row r="58" spans="1:32" ht="14.4" customHeight="1">
      <c r="P58" s="28"/>
      <c r="Q58" s="28"/>
      <c r="R58" s="28"/>
      <c r="S58" s="28"/>
      <c r="T58" s="29"/>
      <c r="U58" s="24"/>
      <c r="V58" s="24"/>
      <c r="W58" s="25"/>
    </row>
    <row r="59" spans="1:32" ht="14.4" customHeight="1">
      <c r="P59" s="28"/>
      <c r="Q59" s="28"/>
      <c r="R59" s="28"/>
      <c r="S59" s="28"/>
      <c r="T59" s="30"/>
      <c r="U59" s="24"/>
      <c r="V59" s="24"/>
      <c r="W59" s="26"/>
    </row>
    <row r="60" spans="1:32" ht="14.4" customHeight="1">
      <c r="P60" s="28"/>
      <c r="Q60" s="28"/>
      <c r="R60" s="28"/>
      <c r="S60" s="28"/>
      <c r="T60" s="31"/>
      <c r="U60" s="24"/>
      <c r="V60" s="24"/>
      <c r="W60" s="27"/>
    </row>
  </sheetData>
  <autoFilter ref="A6:W40" xr:uid="{00000000-0009-0000-0000-000000000000}"/>
  <mergeCells count="62">
    <mergeCell ref="A44:O44"/>
    <mergeCell ref="AB37:AC37"/>
    <mergeCell ref="AE3:AG4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P3:P5"/>
    <mergeCell ref="Q3:Q5"/>
    <mergeCell ref="R3:R5"/>
    <mergeCell ref="U3:U5"/>
    <mergeCell ref="V3:V5"/>
    <mergeCell ref="N41:O41"/>
    <mergeCell ref="J3:J5"/>
    <mergeCell ref="K3:K5"/>
    <mergeCell ref="L3:L5"/>
    <mergeCell ref="M3:M5"/>
    <mergeCell ref="N3:N5"/>
    <mergeCell ref="O3:O5"/>
    <mergeCell ref="S4:S5"/>
    <mergeCell ref="T4:T5"/>
    <mergeCell ref="AB3:AC4"/>
    <mergeCell ref="AD3:AD5"/>
    <mergeCell ref="W3:W5"/>
    <mergeCell ref="X3:Y3"/>
    <mergeCell ref="Z3:Z5"/>
    <mergeCell ref="AA3:AA5"/>
    <mergeCell ref="X4:X5"/>
    <mergeCell ref="Y4:Y5"/>
    <mergeCell ref="A45:A47"/>
    <mergeCell ref="B45:B47"/>
    <mergeCell ref="C45:C47"/>
    <mergeCell ref="D45:D47"/>
    <mergeCell ref="E45:E47"/>
    <mergeCell ref="F45:F47"/>
    <mergeCell ref="G45:G47"/>
    <mergeCell ref="H45:H47"/>
    <mergeCell ref="I45:I47"/>
    <mergeCell ref="J45:J47"/>
    <mergeCell ref="K45:K47"/>
    <mergeCell ref="L45:L47"/>
    <mergeCell ref="M45:M47"/>
    <mergeCell ref="N45:N47"/>
    <mergeCell ref="O45:O47"/>
    <mergeCell ref="Z45:AA45"/>
    <mergeCell ref="AA46:AA47"/>
    <mergeCell ref="Z46:Z47"/>
    <mergeCell ref="P45:P47"/>
    <mergeCell ref="Q45:Q47"/>
    <mergeCell ref="Y45:Y47"/>
    <mergeCell ref="S46:S47"/>
    <mergeCell ref="T46:T47"/>
    <mergeCell ref="R45:R47"/>
    <mergeCell ref="S45:T45"/>
    <mergeCell ref="U45:U47"/>
    <mergeCell ref="V45:V47"/>
    <mergeCell ref="W45:X46"/>
  </mergeCells>
  <printOptions horizontalCentered="1"/>
  <pageMargins left="0.35433070866141736" right="0.35433070866141736" top="0.78740157480314965" bottom="0.78740157480314965" header="0.43307086614173229" footer="0.39370078740157483"/>
  <pageSetup paperSize="8" scale="43" orientation="landscape" r:id="rId1"/>
  <headerFooter alignWithMargins="0">
    <oddHeader>&amp;A</oddHeader>
    <oddFooter>Strona &amp;P z &amp;N</oddFooter>
  </headerFooter>
  <colBreaks count="3" manualBreakCount="3">
    <brk id="12" max="1048575" man="1"/>
    <brk id="13" max="1048575" man="1"/>
    <brk id="20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17a</vt:lpstr>
      <vt:lpstr>'Zał. 17a'!Tytuły_wydruku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Gruchała</dc:creator>
  <cp:lastModifiedBy>Otta Damian</cp:lastModifiedBy>
  <cp:lastPrinted>2025-10-06T08:20:45Z</cp:lastPrinted>
  <dcterms:created xsi:type="dcterms:W3CDTF">2010-07-09T11:43:12Z</dcterms:created>
  <dcterms:modified xsi:type="dcterms:W3CDTF">2025-10-06T08:52:13Z</dcterms:modified>
  <cp:contentStatus>2015-07-13</cp:contentStatus>
</cp:coreProperties>
</file>